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firstSheet="1" activeTab="1"/>
  </bookViews>
  <sheets>
    <sheet name="лицензирование" sheetId="1" r:id="rId1"/>
    <sheet name="дошкольное обр." sheetId="2" r:id="rId2"/>
    <sheet name="патриотическое восп." sheetId="3" r:id="rId3"/>
    <sheet name="семейное неблагоп." sheetId="4" r:id="rId4"/>
    <sheet name="одаренные" sheetId="5" r:id="rId5"/>
    <sheet name="информатизация" sheetId="6" r:id="rId6"/>
    <sheet name="доступная среда" sheetId="7" r:id="rId7"/>
    <sheet name="наркотики" sheetId="8" r:id="rId8"/>
    <sheet name="преступность" sheetId="9" r:id="rId9"/>
    <sheet name="ВЦП комплексн.безопасность" sheetId="10" r:id="rId10"/>
    <sheet name=" комплексн.без. (с учетом изм )" sheetId="11" r:id="rId11"/>
    <sheet name="ВЦП энергосбережение" sheetId="12" r:id="rId12"/>
    <sheet name=" энергосб(с учетом изменений)" sheetId="13" r:id="rId13"/>
    <sheet name="ВЦП проф.образование" sheetId="14" r:id="rId14"/>
    <sheet name="ВЦП развитие образование" sheetId="15" r:id="rId15"/>
  </sheets>
  <definedNames/>
  <calcPr fullCalcOnLoad="1"/>
</workbook>
</file>

<file path=xl/sharedStrings.xml><?xml version="1.0" encoding="utf-8"?>
<sst xmlns="http://schemas.openxmlformats.org/spreadsheetml/2006/main" count="931" uniqueCount="487">
  <si>
    <t>Приобретение подарков детям-сиротам</t>
  </si>
  <si>
    <t>Приобретение ранцев со школьно-письменными принадлежностями детям социально-незащищенных семей</t>
  </si>
  <si>
    <t>премии: I место - 150 тыс. руб.,  II место -  100 тыс. руб.,   III место - 60 тыс. Участие победителя во Всероссийском конкурсе</t>
  </si>
  <si>
    <t>Повышение квалификации специалистов</t>
  </si>
  <si>
    <t>Проведение 3-х коллегий и областного совещания</t>
  </si>
  <si>
    <t xml:space="preserve">7 публикаций </t>
  </si>
  <si>
    <t>количество экспертов - 600 чел.</t>
  </si>
  <si>
    <t>4.1</t>
  </si>
  <si>
    <t>3.2</t>
  </si>
  <si>
    <t>6.4</t>
  </si>
  <si>
    <t>6.6</t>
  </si>
  <si>
    <t>6.8</t>
  </si>
  <si>
    <t>подпрограмма  "Дети и семья"</t>
  </si>
  <si>
    <t>6.1</t>
  </si>
  <si>
    <t>3.6</t>
  </si>
  <si>
    <t>6.5</t>
  </si>
  <si>
    <t>1.4</t>
  </si>
  <si>
    <t>1.5</t>
  </si>
  <si>
    <t>4.2</t>
  </si>
  <si>
    <t>2</t>
  </si>
  <si>
    <t>3</t>
  </si>
  <si>
    <t>5</t>
  </si>
  <si>
    <t>12</t>
  </si>
  <si>
    <t>2.1</t>
  </si>
  <si>
    <t>тыс.руб.</t>
  </si>
  <si>
    <t>2.3.</t>
  </si>
  <si>
    <t>2.2.1</t>
  </si>
  <si>
    <t>2.3</t>
  </si>
  <si>
    <t>Организация и проведение единого государственного экзамена</t>
  </si>
  <si>
    <t>№ п/п</t>
  </si>
  <si>
    <t>1.</t>
  </si>
  <si>
    <t>1.1</t>
  </si>
  <si>
    <t>Итого по разделу</t>
  </si>
  <si>
    <t>7.2</t>
  </si>
  <si>
    <t>2.4.</t>
  </si>
  <si>
    <t>2.5.</t>
  </si>
  <si>
    <t>2.6.</t>
  </si>
  <si>
    <t>3.1</t>
  </si>
  <si>
    <t>3.4</t>
  </si>
  <si>
    <t>1.7</t>
  </si>
  <si>
    <t>2.</t>
  </si>
  <si>
    <t>3.5</t>
  </si>
  <si>
    <t>9</t>
  </si>
  <si>
    <t>1</t>
  </si>
  <si>
    <t>4</t>
  </si>
  <si>
    <t>8</t>
  </si>
  <si>
    <t>1.6</t>
  </si>
  <si>
    <t>1.11</t>
  </si>
  <si>
    <t>1.12</t>
  </si>
  <si>
    <t>Проведение обучающих семинаров для педагогических работников по вопросам развития инновационной деятельности ДОУ</t>
  </si>
  <si>
    <t>Раздел 3. Создание условий для улучшения здоровья обучающихся и воспитанников</t>
  </si>
  <si>
    <t>Организация и проведение областного конкурса образовательных учреждений, внедряющих в учебно-воспитательный процесс здоровьесберегающие технологии, с награждением победителей медицинским, спортивным и прочим оборудованием в соответствии с условиями конкурса (ежегодно)</t>
  </si>
  <si>
    <t>Проведение областного конкурса "Лучший пришкольный участок" с награждением победителей оборудованием и хозяйственным инвентарем в соответствии с условиями конкурса (ежегодно)</t>
  </si>
  <si>
    <t>6.3</t>
  </si>
  <si>
    <t>«Профилактика семейного неблагополучия и социального сиротства несовершеннолетних в Саратовской области» на 2011-2013 годы</t>
  </si>
  <si>
    <t>III. Проведение областных мероприятий,  поддерживающих и развивающих  семейные традиции</t>
  </si>
  <si>
    <t>Проведение областных мероприятий для детей из семей «группы риска», посвященных:</t>
  </si>
  <si>
    <t>Новому году и Рождеству (приобретение подарков)</t>
  </si>
  <si>
    <t>Дню знаний</t>
  </si>
  <si>
    <t>подпрограмма  "Организация и обеспечение отдыха и оздоровления детей"</t>
  </si>
  <si>
    <t>I. Укрепление материально-технической базы загородных оздоровительных учреждений</t>
  </si>
  <si>
    <t>1.4.</t>
  </si>
  <si>
    <t>II. Мероприятия по организации отдыха и оздоровления детей</t>
  </si>
  <si>
    <t>Организация отдыха и оздоровления детей из семей, находящихся в трудной жизненной ситуации, в том числе:</t>
  </si>
  <si>
    <t>детей-сирот, обучающихся в учреждениях начального профессионального образования</t>
  </si>
  <si>
    <t>Проведение областной смены для подростков, состоящих на учете в органах внутренних дел и комиссиях по делам несовершеннолетних и защите их прав, на базе подведомственного оздоровительного учреждения</t>
  </si>
  <si>
    <t>Проведение профильной смены для юных кадетов на базе подведомственного оздоровительного учреждения</t>
  </si>
  <si>
    <t>2.1.</t>
  </si>
  <si>
    <t>2.1.1.</t>
  </si>
  <si>
    <t>2.1.3.</t>
  </si>
  <si>
    <t>ОЦП "Одаренные дети Саратовской области" на 2011-2013 годы</t>
  </si>
  <si>
    <t>1. Осуществление государственной поддержки и социальной защиты одаренных детей</t>
  </si>
  <si>
    <t>Проведение международного интеллект-фестиваля школьников "Политика вокруг нас"</t>
  </si>
  <si>
    <t>Проведение областной научной конференции
 "Инициатива молодых"</t>
  </si>
  <si>
    <t>2. Развитие системы подготовки кадров, работающих с одаренными детьми</t>
  </si>
  <si>
    <t>"Информатизация Саратовской области (Электронный регион)" на 2011-2013 годы</t>
  </si>
  <si>
    <t>Раздел II. Использование информационно-коммуникационных технологий в образовании и науке, подготовка образовательных кадров в сфере информационно-коммуникационных технологий</t>
  </si>
  <si>
    <t>Областная целевая программа "Доступная среда" на 2011-2013 годы</t>
  </si>
  <si>
    <t>Раздел VII «Обеспечение доступности образования»</t>
  </si>
  <si>
    <t>капитальный ремонт систем электроснабжения зданий и помещений</t>
  </si>
  <si>
    <t xml:space="preserve">Раздел XIII. Повышение уровня социальной интеграции граждан пожилого возраста и инвалидов </t>
  </si>
  <si>
    <t>13.3</t>
  </si>
  <si>
    <t>ОЦП «Комплексные меры противодействия злоупотреблению наркотиками и их незаконному обороту в Саратовской области на 2011-2013 годы»</t>
  </si>
  <si>
    <t>Раздел 3. Система мер по сокращению спроса на наркотики</t>
  </si>
  <si>
    <t>ОЦП "Профилактика правонарушений и усиление борьбы с преступностью на территории Саратовской области на 2011-2013 годы"</t>
  </si>
  <si>
    <t>Раздел 6. Профилактика правонарушений несовершеннолетних и молодежи</t>
  </si>
  <si>
    <t>Организация и проведение выездных сборов "Подросток и закон", построенных в виде ролевой игры по скаутской методике</t>
  </si>
  <si>
    <t>6</t>
  </si>
  <si>
    <t>7</t>
  </si>
  <si>
    <t>Обеспечение участия воспитанников областных специальных (коррекционных) образовательных учреждений для детей с недостатками физического и умственного развития в региональных, всероссийских, международных фестивалях, конкурсах, спортивных соревнованиях</t>
  </si>
  <si>
    <t>14.4</t>
  </si>
  <si>
    <t>10</t>
  </si>
  <si>
    <t>капитальный и текущий ремонт (общестроительные работы), в том числе изготовление проектно-сметной документации</t>
  </si>
  <si>
    <t>ДОЦП "Лицензирования образовательных учреждений в Саратовской области" на 2011-2013 годы</t>
  </si>
  <si>
    <t>Проведение мероприятий по приведению в сответствие лицензионным требованиям ГОУ области, подведомственных министерству образования области</t>
  </si>
  <si>
    <t>ОЦП "Развитие системы дошкольного образования Саратовской области" на 2012-2015 годы</t>
  </si>
  <si>
    <t>1.Обеспечение доступности качественного дошкольного образования</t>
  </si>
  <si>
    <t>1.2</t>
  </si>
  <si>
    <t>Разработка и внедрение информационной системы оказания услуг в электронном виде. Обеспечение интеграции системы с порталом государственных и муниципальных услуг области и существующими информационными системами в сфере образования</t>
  </si>
  <si>
    <t>Итого по разделу 1:</t>
  </si>
  <si>
    <t>2. Повышение качества образовательных услуг, предоставляемых населению системой дошкольного образования</t>
  </si>
  <si>
    <t>2.1Создание условий для повышения компетентности педагогических и руководящих кадров в системе дошкольного образования</t>
  </si>
  <si>
    <t>2.1.1</t>
  </si>
  <si>
    <t>Проведение областного конкурса на лучшую организацию методической работы среди ДОУ с награждением победителей призами в соответствии с условиями конкурса (ежегодно)</t>
  </si>
  <si>
    <t>2.1.2</t>
  </si>
  <si>
    <t>Проведение областного конкурса профессионального мастерства  "Воспитатель года" среди воспитателей ДОУ с награждением победителей призами  в соответствии с условиями конкурса (ежегодно)</t>
  </si>
  <si>
    <t>2.1.3</t>
  </si>
  <si>
    <t>2.1.4</t>
  </si>
  <si>
    <t>Поощрение лучших воспитателей ДОУ</t>
  </si>
  <si>
    <t>2.1.5</t>
  </si>
  <si>
    <t>Разработка программы переподготовки "Инновационный менеджмент в дошкольном образовании"</t>
  </si>
  <si>
    <t>2.1.6</t>
  </si>
  <si>
    <t>Разработка программы переподготовки воспитателей для работы с детьми раннего возраста (от рождения до 3 лет)</t>
  </si>
  <si>
    <t>Всего по п.2.1:</t>
  </si>
  <si>
    <t>2.2 Реализация развивающих образовательных программ дошкольного образования</t>
  </si>
  <si>
    <t>Проведение областного конкурса ДОУ, внедряющих в свою деятельность современные образовательные технологии, с награждением победителей призами с условиями конкурса (ежегодно)</t>
  </si>
  <si>
    <t>2.2.2</t>
  </si>
  <si>
    <t>Организация конкурсного отбора ДОУ, внедряющих в свою деятельность современные образовательные технологии</t>
  </si>
  <si>
    <t>2.2.3</t>
  </si>
  <si>
    <t>2.2.4</t>
  </si>
  <si>
    <t xml:space="preserve">Открытие опытно-экспериментальных площадок областного уровня по проблемам:
духовно-нравственное воспитание ребенка;
раннее развитие ребенка (от рождения до 3 лет);
образование детей дошкольного возраста с ограниченными возможностями
</t>
  </si>
  <si>
    <t>2.2.5</t>
  </si>
  <si>
    <t>Создание и ежегодное обновление банка данных о детях раннего возраста (от рождения до 3 лет), старшего дошкольного возраста (5-6,5 лет), не посещающих ДОУ</t>
  </si>
  <si>
    <t>2.2.6</t>
  </si>
  <si>
    <t>Проведение научно-практических конференций и семинаров Всероссийского и межрегионального уровней по проблемам раннего развития детей, образования детей дошкольного возраста с ограниченными возможностями, поддержки семейного воспитания, в первую очередь, для детей с детьми до 3 лет, сохранению и укреплению здоровья</t>
  </si>
  <si>
    <t>2.2.7</t>
  </si>
  <si>
    <t>Всего по п.2.2:</t>
  </si>
  <si>
    <t>2.3 Обеспечение условий для развития и внедрения независимой системы оценки качества дошкольного образования</t>
  </si>
  <si>
    <t>2.3.1</t>
  </si>
  <si>
    <t>Разработка областной программы мониторинговых исследований оценки качества дошкольного образования</t>
  </si>
  <si>
    <t>2.3.2</t>
  </si>
  <si>
    <t>Создание областной автоматизированнной системы мониторинга оценки качества дошкольного образования, интегрированной с существующими системами управления деятельностью учреждений образования области</t>
  </si>
  <si>
    <t>2.3.3</t>
  </si>
  <si>
    <t>Мониторинговые исследования оценки качества дошкольного образования</t>
  </si>
  <si>
    <t>Всего по п.2.3:</t>
  </si>
  <si>
    <t>Раздел 3.Подготовка молодежи к военной службе</t>
  </si>
  <si>
    <t>Проведение ежегодного областного конкурса на лучшую организацию военно-патриотической работы и подготовки молодежи к военной службе в областных образовательных учреждениях  образования области с награждением победителей учебно-наглядным оборудованием, прочим оборудованием и призами для оснащения кабинетов ОБЖ в соответствии с условиями конкурса</t>
  </si>
  <si>
    <t>3.1.</t>
  </si>
  <si>
    <t>Организация поездки учащихся в Москву на всероссийскую новогоднюю елку в Государственном Кремлевском Дворце (в том числе расходы на проезд, проживание, питание в пути, постельные принадлежности школьникам  и сопровождающим лицам)</t>
  </si>
  <si>
    <t xml:space="preserve">капитальный ремонт систем тепло-водо,-газоснабжения </t>
  </si>
  <si>
    <t>Раздел XIV.Информационно-методическое и кадровое обеспечение</t>
  </si>
  <si>
    <t>14.2</t>
  </si>
  <si>
    <t>Повышение квалификации педагогических и медицинских работников областных специальных (коррекционных) образовательных учреждений для детей с недостатками физического и умственного развития на базе ведущих образовательных центров России</t>
  </si>
  <si>
    <t>Организация проведения областных семинаров-тренингов для педагогических и медицинских работников областных специальных (коррекционных) учреждений, работающих с детьми-инвалидами, детьми, имеющими недостатки в умственном и физическом развитии, на базе областного центра психолого-педагогической реабилитации и коррекции</t>
  </si>
  <si>
    <t>3.3</t>
  </si>
  <si>
    <t>Проведение исследований, направленных на изучение ситуации, связанной с распространением наркотических средств в молодежной среде</t>
  </si>
  <si>
    <t>3.8</t>
  </si>
  <si>
    <t>Проведение конкурсов творческих работ учащихся "Нет наркотикам!"</t>
  </si>
  <si>
    <t xml:space="preserve">Ведомственная целевая программа "Обеспечение комплексной безопасности учреждений, подведомственных министерству образования Саратовской области на 2011-2013 г.г." </t>
  </si>
  <si>
    <t>Итого:</t>
  </si>
  <si>
    <t>Детские дома</t>
  </si>
  <si>
    <t>Ведомственная целевая программа "Энергосбережение и повышение энергетической эффективности учреждений, подведомственных министерству образования на 2011-2015 г.г."</t>
  </si>
  <si>
    <t>ГОУ "Детский дом №2" г.Балаково</t>
  </si>
  <si>
    <t>ГОУ "Детский дом №4" г.Балаково</t>
  </si>
  <si>
    <t>ГОУ "Детский дом с. Воскресенское"</t>
  </si>
  <si>
    <t>ГОУ "Детский дом №2" г.Вольск</t>
  </si>
  <si>
    <t>ГОУ "Детский дом-школа"с. Белогорное Вольского района</t>
  </si>
  <si>
    <t>ГОУ "Детский дом " п. Орошаемый Дергачёвского района</t>
  </si>
  <si>
    <t>ГОУ "Детский дом №1" г. Красноармейск</t>
  </si>
  <si>
    <t>ГОУ "Детский дом №2" г. Красноармейск</t>
  </si>
  <si>
    <t>ГОУ "Детский дом №2" г. Саратов</t>
  </si>
  <si>
    <t>ГОУ "Детский дом №3" г. Хвалынск</t>
  </si>
  <si>
    <t>11</t>
  </si>
  <si>
    <t>ГОУ "Детский дом "п. Модин Озинского района</t>
  </si>
  <si>
    <t>ГОУ "Детский дом" г. Балашов</t>
  </si>
  <si>
    <t>ОГУ "Центр хозяйственного обслуживания образования"</t>
  </si>
  <si>
    <t xml:space="preserve">Ведомственная целевая программа "Развитие профессионального образования в Саратовской области" на 2012-2014 годы </t>
  </si>
  <si>
    <t>1. Внедрение методов комплексного планирования объемов и структуры подготовки кадров в регионе на основе анализа прогнозных потребностей в трудовых ресурсах по всем уровням профессионального образования.</t>
  </si>
  <si>
    <t>2. Внедрение механизмов разработки и экспертизы образовательных программ профессионального образования, основанных на модульно-компетентностном подходе и профессиональных стандартах, с прямым участием объединений работодателей.</t>
  </si>
  <si>
    <t>2.2</t>
  </si>
  <si>
    <r>
      <t xml:space="preserve"> Проведение профессионально</t>
    </r>
    <r>
      <rPr>
        <sz val="9"/>
        <rFont val="Times New Roman"/>
        <family val="1"/>
      </rPr>
      <t>-общественной аккредитации программ НПО и СПО</t>
    </r>
  </si>
  <si>
    <t>3. Создание комплексной системы профессиональной ориентации молодежи, направленной на повышение привлекательности программ профессионального образования, востребованных на региональном рынке труда.</t>
  </si>
  <si>
    <t xml:space="preserve"> Организация и проведение цикла радио- и телепередач, публикаций в печатных СМИ, ориентированных на повышение престижа рабочих профессий и инженерных специальностей</t>
  </si>
  <si>
    <t xml:space="preserve">  Проведение исследований по выявлению потребностей учащихся и их семей в образовательных услугах, тестирования и консультирования выпускников общеобразовательных учреждений, желающих получать рабочие профессии в учреждениях НПО и СПО</t>
  </si>
  <si>
    <t xml:space="preserve"> Проведение ежегодных конкурсов профессионального мастерства среди педагогических работников областных учреждений НПО и СПО </t>
  </si>
  <si>
    <t xml:space="preserve"> Проведение ежегодных областных олимпиад профессионального мастерства среди учащихся и студентов учреждений НПО и СПО </t>
  </si>
  <si>
    <t xml:space="preserve"> Проведение ежегодных культурно-массовых  и спортивных мероприятий для учащихся и студентов учреждений НПО и СПО </t>
  </si>
  <si>
    <t xml:space="preserve"> Проведение процедуры подтверждения соответствия квалификации выпускников учреждений НПО и СПО требованиям общероссийских и региональных профессиональных стандартов</t>
  </si>
  <si>
    <t>5. Развитие кадровых ресурсов региональной системы профессионального образования.</t>
  </si>
  <si>
    <t>5.1</t>
  </si>
  <si>
    <t>6. Создание системы мониторинга областной системы профессионального образования.</t>
  </si>
  <si>
    <t xml:space="preserve"> Расширение автоматизированной информационной системы «Управление качеством образования» за счет внедрения модуля «Электронный ССУЗ» для проведения мониторинговых исследований системы довузовского профессионального образования  различной направленности</t>
  </si>
  <si>
    <t xml:space="preserve"> Проведение мониторинга реализации Программы</t>
  </si>
  <si>
    <t xml:space="preserve"> Проведение конференций, семинаров, инструктивно-методических совещаний по направлениям реализации Программы</t>
  </si>
  <si>
    <t xml:space="preserve"> Издание научно-методической и информационной литературы по направлениям реализации Программы  </t>
  </si>
  <si>
    <t xml:space="preserve"> Размещение в СМИ публикаций, освещающих реализацию Программы</t>
  </si>
  <si>
    <t xml:space="preserve"> Организация деятельности экспертного совета при министерстве образования области с участием работодателей для экспертизы образовательных программ НПО и СПО и их профессионально-общественной аккредитации</t>
  </si>
  <si>
    <t>4. Формирование регионального сегмента независимой системы оценки качества профессионального образования, включая оценку и сертификацию квалификаций выпускников.</t>
  </si>
  <si>
    <t>Проведение областного праздника, посвященного Дню учителя, и церемонии, посвященной занесению на доску почета работников образования Саратовской области</t>
  </si>
  <si>
    <r>
      <t xml:space="preserve">Проведение областного конкурса профессионального мастерства «Учитель года» с </t>
    </r>
    <r>
      <rPr>
        <sz val="10"/>
        <color indexed="8"/>
        <rFont val="Times New Roman"/>
        <family val="1"/>
      </rPr>
      <t>награждением победителей призами в соответствии с условиями конкурса</t>
    </r>
  </si>
  <si>
    <t xml:space="preserve">Проведение областного конкурса  «Лучший ученический класс»  с награждением победителей в соответствии с условиями конкурса </t>
  </si>
  <si>
    <t>Организация создания и выхода телепрограмм,      содействующих развитию семейных форм устройства  детей, оставшихся без попечения родителей.  Поддержка телевизионного проекта (REN TV) «Где ты, мама?» по жизнеустройству детей в замещающие семьи</t>
  </si>
  <si>
    <t>Организация независимой формы государственной (итоговой) аттестации выпускников 9-х классов</t>
  </si>
  <si>
    <t>ДОЦП "Патриотическое воспитание детей и молодежи Саратовской области" на 2012-2015 годы</t>
  </si>
  <si>
    <t>1 Достижение стратегических ориентиров национальной образовательной инициативы "Наша новая школа"</t>
  </si>
  <si>
    <t>Обеспечение условий для внедрения технологий дистанционного обучения детей с ограниченными возможностями здоровья, обучающихся общеобразовательных учреждений</t>
  </si>
  <si>
    <t>1.3</t>
  </si>
  <si>
    <t>Проведение областных педагогических конференций, коллегий, совещаний министерства образования области по вопросам качества образования, профильной подготовки, совершенствования структуры и содержания общего образования</t>
  </si>
  <si>
    <t>Проведение социологического исследования  по изучению удовлетворенности населения образовательными услугами</t>
  </si>
  <si>
    <t>Всего по разделу</t>
  </si>
  <si>
    <t>2. Разработка и внедрение в учебно-воспитательный процесс эффективных моделей успешной социализации детей</t>
  </si>
  <si>
    <t>3. Развитие семейных форм устройства детей, оставшихся без попечения родителей и успешная социализация детей, переданных на воспитание в замещающие семьи</t>
  </si>
  <si>
    <t>4 Создание условий для развития системы оценки качества образования и востребованности образовательных услуг</t>
  </si>
  <si>
    <t>4.3</t>
  </si>
  <si>
    <t>Разработка, внедрение и поддержка программного продукта,  обеспечивающего независимую проверку экзаменационных работ, технологическую и статистическую обработку результатов государственной (итоговой) аттестации обучающихся, освоивших программы основного общего образования</t>
  </si>
  <si>
    <t>Оснащение ГКУ СО "РЦОКО" аппаратно-программными средствами и мебелью для реализации  функций по мониторингу рынка труда и системы профессионального образования области</t>
  </si>
  <si>
    <t xml:space="preserve"> Создание  областного методического депозитария учебно-методического обеспечения регионально-значимых профессий и специальностей НПО и СПО</t>
  </si>
  <si>
    <t xml:space="preserve"> Организация повышения квалификации и переподготовки работников учреждений НПО и СПО </t>
  </si>
  <si>
    <t>Проведение конкурсного отбора лучших учителей образовательных учреждений области</t>
  </si>
  <si>
    <t>1.8</t>
  </si>
  <si>
    <t>Информационное обеспечение модернизации системы образования области</t>
  </si>
  <si>
    <t>4.4</t>
  </si>
  <si>
    <t>Обеспечение аттестационных процедур педагогических работников</t>
  </si>
  <si>
    <t>7.7</t>
  </si>
  <si>
    <t>7.9</t>
  </si>
  <si>
    <t>Обустройство зданий и прилегающих территорий областных  учреждений среднего профессионального образования в соответствии с требованиями СНиП 35-01-2001 и других действующих нормативов по доступности зданий, сооружений и территорий для инвалидов и других маломобильных групп населения, материально-техническое оснащение , обеспечивающее доступность объектов и услуг и беспрепятственное пользование ими, выполнение работ по комплексному обследованию зданий и прилегающей к ним территории</t>
  </si>
  <si>
    <t>12.2</t>
  </si>
  <si>
    <t>Раздел XII. Обеспечение доступности информации и связи</t>
  </si>
  <si>
    <t>Адаптация официальных сайтов органов исполнительной власти и местного самоуправления области, государственных учреждений  в информационно- телекоммуникационной сети Интернеи с учетом нужд инвалидов</t>
  </si>
  <si>
    <t>Обеспечение пожарной безопасности</t>
  </si>
  <si>
    <t>Установка и ремонт автоматической пожарной сигнализации с выводом сигнала срабатывания в пожарную часть</t>
  </si>
  <si>
    <t>Приложение Форма №1</t>
  </si>
  <si>
    <t>Наименование ОЦП</t>
  </si>
  <si>
    <t>Утверждено в областном бюджете на 2012 год
 (ОБ)</t>
  </si>
  <si>
    <t>Лимиты бюджетных обязательств на 2012 год
(ЛБО)</t>
  </si>
  <si>
    <t>Исполнено</t>
  </si>
  <si>
    <t>Неиспользованные средства, причина и прогноз по срокам исполнения</t>
  </si>
  <si>
    <t>Целевой ориентир</t>
  </si>
  <si>
    <t>Степень исполнения целевого ориентира</t>
  </si>
  <si>
    <t>%
исполнения
(гр.5/гр.3х100)</t>
  </si>
  <si>
    <t>Наименование ВЦП</t>
  </si>
  <si>
    <t xml:space="preserve">Ведомственная целевая программа "Развитие образования Саратовской области" на 2012 год </t>
  </si>
  <si>
    <t>приведение в соотвествие нормам и требованиям пожарной безопасности и СанПиН трех оздоровительных учреждений, создание условий полноценного отдыха для 407 детей и подросков</t>
  </si>
  <si>
    <t>участие до 15 детей и подростков во всероссийских  соревнованиях</t>
  </si>
  <si>
    <t>Доля образовательных учреждений области, в которых используются информационные системы управления деятельностью, для ОУ - 100%, для НПО и СПО - 70%</t>
  </si>
  <si>
    <t>Доля образовательных учреждений области, использующих в учебно-образовательном процессе электронные образовательные ресурсы, для ОУ - 89%, для НПО и СПО - 79,5%</t>
  </si>
  <si>
    <t>Для ОУ - 84%, для НПО и СПО - 76%.</t>
  </si>
  <si>
    <t>Доля образовательных учреждений области, имеющих сайты в сети Интернет, для ОУ - 100%, для НПО и СПО - 80%</t>
  </si>
  <si>
    <t>Выполнение энергосберегающих мероприятий  мероприятий в 17 подведомственных учреждениях</t>
  </si>
  <si>
    <t>оздоровление и проведение профилактических мероприятий со 150 детьми и подросками данной категории</t>
  </si>
  <si>
    <t>охват  мероприятием  профилактической направленности 30 подростков</t>
  </si>
  <si>
    <t>количество участ-ников мероприятий 600 чел.</t>
  </si>
  <si>
    <t>доля  классных кол-лективов, принявших участие в конкурсе - 15%</t>
  </si>
  <si>
    <t>осуществление государственной поддержки и социальной защиты одарённых детей</t>
  </si>
  <si>
    <t>Обеспечение охвата летней школой для одарённых детей 120 человек. Подготовка в рамках летней школы победителей и призеров всероссийской олимпиады школьников (16 человек)</t>
  </si>
  <si>
    <t>обеспечение независимой автоматизированной обработки материаловГ(И)А обучающихся, освоивших программы основного общего образования</t>
  </si>
  <si>
    <t>доля обучающихся ОУ, освоивших программы основного ОО и получивших аттестаты об образовании-99,1%
доля обучающихся ОУ,освоивших программы основного ОО,подтвердивших на независимой Г(И)А годовые отметки-65%</t>
  </si>
  <si>
    <t>доля выпускников ОУ,освоивших программы среднего(полного) ОО и получивших аттестат об образовании-97,4%
рост среднего балла по обязательным предметам ЕГЭ-51,2%</t>
  </si>
  <si>
    <t>охват 4000 обучающихся</t>
  </si>
  <si>
    <t>создание электронной очереди в 100% детских садах области</t>
  </si>
  <si>
    <t>участие 20%  ДОУ области</t>
  </si>
  <si>
    <t>участие 3% воспитателей ДОУ</t>
  </si>
  <si>
    <t xml:space="preserve">привлечение 300 воспитателей </t>
  </si>
  <si>
    <t>награждение 100 воспитателей по 50 тыс. руб.</t>
  </si>
  <si>
    <t>программа "Инновационный менеджмент в дошкольном образовании"</t>
  </si>
  <si>
    <t>открытие 3 площадок</t>
  </si>
  <si>
    <t>проведение конференции</t>
  </si>
  <si>
    <t>программа мониторинговых исследований</t>
  </si>
  <si>
    <t>количество участников опроса-1400 чел.</t>
  </si>
  <si>
    <t>выявление способных, одарённых детей, занимающихся исследовательской  деятельностью в области гуманитарных наук, увеличение  количества участников очного и заочного этапов до 600 человек</t>
  </si>
  <si>
    <t>выявление способных, одарённых детей, занимающихся исследовательской  деятельностью в области  естественнонаучных и физико-математических   наук, увеличение  количества участников очного и заочного этапов до 600 человек</t>
  </si>
  <si>
    <t xml:space="preserve">Обеспечить участие в региональном этапе всероссийской олимпиады  победителй и призеров муниципального этапа;  осуществить награждение победителей и призёров  регионального этапав количестве  226 человек </t>
  </si>
  <si>
    <t xml:space="preserve">Обеспечить  участие 35 победителей и призеров  регионального этапа  по 14 предметам в заключительном этапе всероссийской олимпиады школьников, проводимом в 10 городах РФ </t>
  </si>
  <si>
    <t xml:space="preserve">детей-сирот и детей, оставшихся без попечения родителей, из числа воспитанников учреждений интернатного типа, в том числе:
</t>
  </si>
  <si>
    <t>охват 40% обучающихся</t>
  </si>
  <si>
    <t>три победителя получили премии: I место - 150 тыс. руб.,  II место -  100 тыс. руб.,   III место - 60 тыс.</t>
  </si>
  <si>
    <t>количество специалистов, осуществляющих мониторинг рынка труда и системы профессионального образования на основе современных инфомационно-коммуникационных технологий  - 5 чел.</t>
  </si>
  <si>
    <t>доля лиц, обучающихся по программам НПО и СПО, прошедшим профессионально-общественную аккредитацию - 7 %</t>
  </si>
  <si>
    <t>количество образовательных программ НПО и СПО, прошедших экспертизу на экспертном совете - 60</t>
  </si>
  <si>
    <t>количество образовательных программ профессионального образования, доступных в депозитарии - 60</t>
  </si>
  <si>
    <t>количество ежегодных исследований по выявлению потребностей учащихся и их семей в образовательных услугах профессионального образования - 1</t>
  </si>
  <si>
    <t>количество  педагогических работников областных учреждений НПО и СПО, участвующих ежегодно в конкурсах профессионального мастерства, не менее 50 чел.</t>
  </si>
  <si>
    <t>количество  учащихся и студентов учреждений НПО и СПО, участвующих ежегодно в областных олимпиадах профессионального мастерства, не менее 150 чел.</t>
  </si>
  <si>
    <t>количество учащихся и студентов учреждений НПО и СПО, участвующих ежегодно в культурно-массовых  и спортивных мероприятиях, не менее 4000 чел.</t>
  </si>
  <si>
    <t>Доля выпускников программ профессионального образования/профессиональной подготовки, успешно прошедших сертификационные процедуры - 6%</t>
  </si>
  <si>
    <t xml:space="preserve">количество работников  учреждений НПО и СПО, прошедших повышение квалификации и переподготовку - 210 чел. </t>
  </si>
  <si>
    <t xml:space="preserve">количество созданных автоматизированных информационных систем для проведения мониторинговых исследований системы довузовского профессионального образования  различной направленности - 1 </t>
  </si>
  <si>
    <t>доля учреждений профобразования, непосредственно участвующих в автоматизированном мониторинге - 50%</t>
  </si>
  <si>
    <t>количество проведенных конференций, семинаров, инструктивно-методических совещаний по направлениям реализации Программы -1</t>
  </si>
  <si>
    <t>количество изданных наименований научно-методической и информационной литературы по направлениям реализации Программы - 5</t>
  </si>
  <si>
    <t>Количество публикаций в СМИ,  освещающих реализацию Программы - 6</t>
  </si>
  <si>
    <t>вносятся изменения в программу на уменьшение 
(-2500,0)</t>
  </si>
  <si>
    <t>вносятся изменения в программу на уменьшение 
(-5300,0)</t>
  </si>
  <si>
    <t>вносятся изменения в программу на уменьшение 
(-100,0)</t>
  </si>
  <si>
    <t>Проведение капитального и текущего ремонта в 25 областных специальных (коррекционных) образовательных учреждениях для детей с недостатками физического и умственного развития:</t>
  </si>
  <si>
    <t>Проведение областного конкурса среди ДОУ, внедряющих здоровьесберегательные технологии, с награждением победителей призами с условиями конкурса (ежегодно)</t>
  </si>
  <si>
    <t>Участие в межрегиональных и всероссийских конференциях, форумах, семинарах и совещаниях по проблемам модернизации дошкольного образования</t>
  </si>
  <si>
    <t>Подготовка материально-технической базы загородных оздоровительных лагерей министерства образования области и другие виды работ и услуг, связанных с подготовкой лагерей к началу оздоровительной кампании</t>
  </si>
  <si>
    <t>Приобретение путевок и организация отдыха детей и их оздоровления, организация питания и медицинского обеспечения детей в дороге к месту отдыха и обратно, организация перевозок, закупка проездных билетов и постельных принадлежностей сопровождающим лицам, в том числе для:</t>
  </si>
  <si>
    <t>в оздоровительные учреждениях и структурных подразделениях учреждений, подведомственных министерству образования области</t>
  </si>
  <si>
    <t>Организация летних школ для одаренных учащихся по естественнонаучному, физико-математическому и гуманитарному циклам предметов, в том числе оплата путевок сопровождающим лицам</t>
  </si>
  <si>
    <t>Проведение регионального этапа всероссийской олимпиады школьников по математике, физике, химии, биологии, экологии, информатике, географии, истории, русскому языку, литературе, английскому, немецкому, французскому языкам, экономике, обществознанию, правовому образованию</t>
  </si>
  <si>
    <t>Обеспечение участия победителей регионального этапа всероссийской олимпиады школьников и областных музыкальных конкурсов и фестивалей в федеральных, окружных, республиканских, международных олимпиадах, конкурсах, учебно - тренировочных сборах, научно - практических конференциях, в том числе расходы на проезд, проживание, питание, постельные принадлежности сопровождающим лицам, организационные взносы</t>
  </si>
  <si>
    <t>Обеспечение доступности информации о деятельности учреждений  образования области в сети Интернет</t>
  </si>
  <si>
    <t>Участие педагогических работников области  в межрегиональных и всероссийских семинарах, совещаниях, форумах по проблемам модернизации образования</t>
  </si>
  <si>
    <t xml:space="preserve">Областная научная конференция  "Инициатива молодых" была проведена  29 апреля 2012 года. </t>
  </si>
  <si>
    <t>Приведение объемно-планировочных решений зданий в соответствие с требованиями пожарной безопасности</t>
  </si>
  <si>
    <t>Выполнение строительно-монтажных работ</t>
  </si>
  <si>
    <t>Проведение энергетических обследований зданий</t>
  </si>
  <si>
    <t>ГБОУ СО "Областной центр диагностики и консультирования" г.Саратов</t>
  </si>
  <si>
    <t>ГБОУ СО дополнительного образования детей "Областной центр дополнительного образования для детей "Поиск"</t>
  </si>
  <si>
    <t>ГБОУ СО дополнительного образования детей "Областной детский экологический центр "</t>
  </si>
  <si>
    <t>Повышение тепловой защиты зданий, строений, сооружений</t>
  </si>
  <si>
    <t>2.6</t>
  </si>
  <si>
    <t>2.5</t>
  </si>
  <si>
    <t xml:space="preserve">5 Совершенствование учительского корпуса </t>
  </si>
  <si>
    <t>Создание стажировочных площадок  в целях распространения современных моделей успешной социализации детей::</t>
  </si>
  <si>
    <t>5.1.1</t>
  </si>
  <si>
    <t>- распространение модели формирования культуры здорового и безопасного образа жизни обучающихся;</t>
  </si>
  <si>
    <t>5.1.2</t>
  </si>
  <si>
    <t>- распространение организационно-правовых моделей межведомственного взаимодействия образовательных учреждений с органами государственной и муниципальной власти, общественными организациями и другими институтами гражданского общества по профилактике социального сиротства, в том числе вторичного (подготовка кандидатов в замещающие родители, сопровождение замещающих семей)</t>
  </si>
  <si>
    <t>5.2</t>
  </si>
  <si>
    <r>
      <t>Проведение областных конкурсов профессионального мастерства</t>
    </r>
    <r>
      <rPr>
        <sz val="12"/>
        <rFont val="Times New Roman"/>
        <family val="1"/>
      </rPr>
      <t>:</t>
    </r>
  </si>
  <si>
    <t>5.2.1</t>
  </si>
  <si>
    <t>- педагогов, использующих в учебно-воспитательной работе информационные технологии;</t>
  </si>
  <si>
    <t>5.2.2</t>
  </si>
  <si>
    <t>- учителей начальных классов.</t>
  </si>
  <si>
    <t>1 площадка</t>
  </si>
  <si>
    <t>денежное вознаграждение 20 учителей по 100,0 т.р.</t>
  </si>
  <si>
    <t>денежное вознаграждение 30 учителей по 100,0 т.р.</t>
  </si>
  <si>
    <t xml:space="preserve">В ДООЦ им.В.Дубинина проведены работы по  текущему ремонту зданий и сооружений, наладка технологического оборудования и противоподарной сигнализации;                            в ДОЛ "Радуга" (Пугачевский район) проведены мероприятия по благоустройству территории, подготовке систем водоснабжения, проведен косметический ремонт в спальных корпусах;        в ДОЛ "Юность" (Балашовский район)    проведены мероприятия по ликвидации последствий паводка: капитальный ремонт 3 спальных корпусов, столовой, медицинского пункта, реконструкция бани, мероприятия по благоустройству территории. </t>
  </si>
  <si>
    <t>Поощрение Президентскими премиями по 200 тыс.руб. 16 лучших учителей области</t>
  </si>
  <si>
    <t>Повышение  доли граждан, желающих принять детей-сирот и детей, оставшихся без попечения родителей, в семью</t>
  </si>
  <si>
    <t xml:space="preserve"> Выход телевизионной программы "Где ты мама?" 1 раз в неделю</t>
  </si>
  <si>
    <t>обеспечение классов ОБЖ  материально-техническим и наглядным оборудованием  областных учреждений НПО и СПО победителей областного конкурса (3 учреждения НПО и 3 учреждения СПО)</t>
  </si>
  <si>
    <t>Мероприятия по развитию сети  дошкольных образовательных учреждений (далее-ДОУ), в том числе предоставление субсидии бюджетам муниципальных районов и городских округов области на софинансирование мероприятий по строительству и реконструкции муниципальных дошкольных образовательных учреждений области</t>
  </si>
  <si>
    <t>введение 2400 дополнительных мест</t>
  </si>
  <si>
    <t>В апреле 2012 года  было проведено мероприятие для выявление способных, одарённых детей, занимающихся исследовательской  деятельностью в области гуманитарных наук</t>
  </si>
  <si>
    <t>Внедрение информационных технологий в учебно-образовательные процессы учреждений  образования области</t>
  </si>
  <si>
    <t xml:space="preserve">Внедрение информационных систем управления деятельностью учреждений  образования области. </t>
  </si>
  <si>
    <t>Обустройство зданий и прилегающих территорий государственного образовательного учреждения для детей-сирот и детей, оставшихся без попечения родителей "Школа-интернат №2 для детей-сирот и детей, оставшихся без попечения родителей" г.Саратова, государственного бюджетного общеобразовательного учреждения Саратовской области "Саратовская кадетская школа-интернат" в соответствии с требованиями СНиП 35-01-2001 и других действующих нормативов по доступности зданий, сооружений и территорий для инвалидов и других маломобильных групп населения, материально-техническое оснащение учреждений, обеспечивающее доступность объектов и услуг и беспрепятственное пользование ими, выполнение работ по комплексному обследованию зданий и прилегающих территорий</t>
  </si>
  <si>
    <t>ГОУ  «Детский дом № 2»  г. Вольск</t>
  </si>
  <si>
    <t>ГОУ «Детский дом № 1» г. Красноармейск</t>
  </si>
  <si>
    <t>Установка сертифицированных противопожарных дверей, люков, тамбур-шлюзов, дверных доводчиков</t>
  </si>
  <si>
    <t>ГКОУ СО для детей-сирот и детей, оставшихся без попечения родителей "Детский дом-школа с.Белогорное Вольского района"</t>
  </si>
  <si>
    <t>ГКС(К)ОУ для обучающихся, воспитанников с ограниченными возможностями здоровья «Специальная (коррекционная)  общеобразовательная школа  № 14  VIII вида» г.Вольска</t>
  </si>
  <si>
    <t>выполнен монтаж противопожарных дверей</t>
  </si>
  <si>
    <t>изготовлена и установлена противопожарная дверь</t>
  </si>
  <si>
    <t xml:space="preserve">перечислена субсидия </t>
  </si>
  <si>
    <t>Автоматизация потребления тепловой энергии зданиями (замена и установка приборов автоматизации). Замена, ремонт котельного оборудования</t>
  </si>
  <si>
    <t>Ремонт систем наружного и внутреннего водоснабжения, отопления</t>
  </si>
  <si>
    <t>1.9</t>
  </si>
  <si>
    <t>Оснащение автотранспорта, осуществляющего подвоз обучающихся к месту учебы, автоматизированной системой безопасности ГЛОНАСС</t>
  </si>
  <si>
    <t>Проведение курсовой подготовки выпускников образовательных учреждений из числа детей-сирот и детей, оставшихся без попечения родителей</t>
  </si>
  <si>
    <t>участие в 3 конференциях</t>
  </si>
  <si>
    <t>с 19 по 29 августа 2012  - летняя школа  для одарённых учащихся  по естественнонаучному,   физико-математическому  и гуманитарному циклам  предметов</t>
  </si>
  <si>
    <t>2.7</t>
  </si>
  <si>
    <t>Ремонт кровли</t>
  </si>
  <si>
    <t>за июль-август отдохнули 140 детей-сирот</t>
  </si>
  <si>
    <t>В оздоровительных учреждениях отдохнули 1268 детей</t>
  </si>
  <si>
    <t>необходимая сумма на оздоровительные мероприятия введена в сметы учреждений</t>
  </si>
  <si>
    <t xml:space="preserve">смена для 103 юных кадет проведена </t>
  </si>
  <si>
    <t>разработана проектная документация</t>
  </si>
  <si>
    <t>7. Ремонт и содержание зданий, сооружений и коммунальной инфраструктуры областных учреждений областных учреждений НПО и СПО, в том числе изготовление проектно-сметной документации и приобретение строительных материалов.</t>
  </si>
  <si>
    <t>7.1</t>
  </si>
  <si>
    <t>ремонт в 38 областных учреждений НПО и СПО, ликвидирующие аварийные ситуации</t>
  </si>
  <si>
    <t>Ремонт зданий, сооружений и коммунальной инфраструктуры областных учреждений НПО и СПО, в том числе изготовление проектно-сметной документации и приобретение строительных документов.</t>
  </si>
  <si>
    <t>Внесены изменения на уменьшения средств .</t>
  </si>
  <si>
    <r>
      <t xml:space="preserve">планируется в 3кв.    
Внесены изменения на уменьшения средств до </t>
    </r>
    <r>
      <rPr>
        <b/>
        <sz val="10"/>
        <rFont val="Times New Roman"/>
        <family val="1"/>
      </rPr>
      <t>200,0 т. р.</t>
    </r>
  </si>
  <si>
    <t>27.07.12 проведено заседание коллегии министерстваобразования области. 
21.08.12 проведено областное совещание работников образования.
Произведена оплата расходных материалов.</t>
  </si>
  <si>
    <t xml:space="preserve">приобретены канцтовары, ремонт оргтехники, оплата по договорам гражданско-правового характера техническому персоналу и экспертам </t>
  </si>
  <si>
    <t>проведена установка АПС</t>
  </si>
  <si>
    <t>работы по обустройству эвакуационных выходов проведены в полном объеме</t>
  </si>
  <si>
    <t>проведено энергетическое обследование зздания, паспортр оформлен</t>
  </si>
  <si>
    <t>проведено энергетическое обследование зздания, паспортр в стадии оформления</t>
  </si>
  <si>
    <t>проведено энергетическое обследование зздания, паспорт в стадии оформления</t>
  </si>
  <si>
    <t>проведено энергетическое обследование зздания, паспорт оформлен</t>
  </si>
  <si>
    <t xml:space="preserve">Приобретен 2481 ранец и наборы школьно-письменных принадлежностей для первоклассников из числа детей-сирот и детей, оставшихся без попечения родителей и находящихся в социально опасном положении из всех муниципальных районов области и интернатных учреждений </t>
  </si>
  <si>
    <t xml:space="preserve">проведена смена  15 -28 августа 2012 года для 150 детей </t>
  </si>
  <si>
    <t>В  ОАО "Санаторий "Светлана" со 2 июля по 16 авгутса отдохнули 140 детей-сирот</t>
  </si>
  <si>
    <t xml:space="preserve">организация отдых и оздоровления 1268 детей данной категории в течение июня- августа т.г. (60 дней ) </t>
  </si>
  <si>
    <t>ПУ № 70 г.Ершов - подготовлена проектно-сметная документация по устранению нарушений предписаний Роспотребнадзора и Госпожнадзора на 3,0 млн.руб.</t>
  </si>
  <si>
    <t>Обеспечить получение лицензий 6 подведомственных учреждений: ГБОУ СО НПО "ПУ № 70", ГКОУ Саратовской обл. "Детский дом п.Модин Озинского р-на", Кадетская школа, ГКС(К)ОУ "Специальная (коррекционаая образовательная школа № 1 VIII вида г.Саратов", ГБОУ СО допобразования детей "Областной центр дополнительного образования для детей "Поиск", ГБОУ СО допобразования детей "Областной детский экологический центр"</t>
  </si>
  <si>
    <t>в двух оздоровительных лагерях, структурных подразделениях интертнатных учреждений, оздоровлено 146 детей и подростков</t>
  </si>
  <si>
    <t>с 8 по 29 июня на базе ДООЦ им. В. Дубинина проведена профильная смена для 103 юных кадет</t>
  </si>
  <si>
    <t>В третьем (региональном) этапе Всероссийской олимпиады школьников по 14 предметам приняли участие 915 человек (победителей и призеров – 35 человек)</t>
  </si>
  <si>
    <t>Доступность информации о деятельности министерства для инвалидов</t>
  </si>
  <si>
    <t>выездные сборы "Подросток и закон" проведены в период с 11 по 13 июня т.г на базе палаточного лагеря на территории ДОЛ " им. Гагарина" Энегльсского района. В мероприятии приняли участие 110 подростков</t>
  </si>
  <si>
    <t>выполнение мероприятий в 2 подведомственном учреждении</t>
  </si>
  <si>
    <t>выполнение мероприятий в 2 подведомственных учреждениях</t>
  </si>
  <si>
    <t>выполнение мероприятий в 6 подведомственных учреждениях</t>
  </si>
  <si>
    <t>проектносметная документация на установку АПС разработана, находится на согласовании</t>
  </si>
  <si>
    <t>выполнены и оплачены работы по замене приборов автоматизации</t>
  </si>
  <si>
    <t>аукцион в электронной форме проведен, заключен контракт на проведение работ. Срок окончания работ 1 ноября 2012</t>
  </si>
  <si>
    <t xml:space="preserve">Разработана и утверждена   программа научно-методическим советом ГАОУ ДПО "СарИПКиПРО" </t>
  </si>
  <si>
    <t xml:space="preserve">Проведено исследование среди учащихся общеобразовательных учреждений г. Аткарск, г.Красный Кут и 17 общеобразовательных учреждений г. Саратова
</t>
  </si>
  <si>
    <t>Разработана программа экспериментальной деятельности, было осуществлено резензирование, разработаны критерии отслеживания результативности экспериментальной деятельности.Утверждены опытно-экспериментальные площадки.</t>
  </si>
  <si>
    <t xml:space="preserve">  </t>
  </si>
  <si>
    <t xml:space="preserve">оплачено комплексное туристическое обслуживание учащихся общеобразовательных учреждений в г.Москву на 1 день(2825,6 т.р);
услуга по горячему питанию для 900 участников, занявших 2 место (74,0 т.р.);
прибретение призов (комплекты для воспроизведения аудио и видеоформатов (113,3 т.р.);
(видео, фотокамеры (962,0 т.р);
(компьютерная техника (777,0 т.р.);
дипломов,грамот (13,1 т.р);
</t>
  </si>
  <si>
    <t>Замена оконных блоков на стеклопакеты</t>
  </si>
  <si>
    <t>2.8</t>
  </si>
  <si>
    <t>Приобретение и поставка электротехнического материала</t>
  </si>
  <si>
    <t>Перекладка электрических сетей для снижения потерь электрической энергии в зданиях, строениях, учреждениях</t>
  </si>
  <si>
    <t>2.4</t>
  </si>
  <si>
    <t>участие в практико-ориентированном семинаре "Федеральные государственные стандарты начальной и основной школы в контексте модернизации российского образования"</t>
  </si>
  <si>
    <t xml:space="preserve">оплата по договорам гражданско-правового характера техническому персоналу, экспертам и за связь(интернет, телефон)
</t>
  </si>
  <si>
    <t>работы завершены оплачены</t>
  </si>
  <si>
    <t>разработана проектно-сметная документация, в КАК Правительства области направлен на согласование пакет документов на объявление электронного аукциона</t>
  </si>
  <si>
    <t>Реализован договор от 31.05.2012 г. № 1715-В с Центром социально-политических исследований и технологий ФГОУ ВПО "Саратовская государственная юридическая академия" по проведению социологического исследования среди обучающихся общеобразовательных учрежддений г. Саратова, Аткарска, Красный Кут, Энегльса и их семей. В результате анкетирования опрошены учащиеся 9 классов - 356 чел., 10 классов - 287 чел., 11 классов - 336 чел.</t>
  </si>
  <si>
    <t>В соответствии с приказом министерства образования области от 14.05.2012 г. № 1646 заключены договоры на приобретение расходных материалов и оборудования для проведения сертификации. Из 244 соискателей (в 2011 г. – 178 чел.) явились  на процедуру сертификации 224 выпускника, 209 подтвердили квалификацию повышенного уровня, выполняя теоретическую и практическую часть заданий (6% от общего числа выпускников 2012 года).</t>
  </si>
  <si>
    <t>Выплачено денежное вознаграждение:
-1 место - 50 т.р.
- 2  место 40 т.р .
- 3  место 30 т.р.
Приобретены канцтовары,цветы, оплачена услуга по проведению церемонии конкурса и участие по во Всероссийском конкурсе</t>
  </si>
  <si>
    <t>разрабатывается пректно-сметная документация</t>
  </si>
  <si>
    <t>приобретены электросберегающие лампы</t>
  </si>
  <si>
    <t>ГОУ "Санаторная школа-интернат" г.Калининск</t>
  </si>
  <si>
    <t>замена и ремонт котельного оборудования</t>
  </si>
  <si>
    <t xml:space="preserve"> Перечислена субсидия. Расп.30-Пр от 04.02.10 безвоз.переч.гос.автономным учрежден.(Саратовский институт повышения квалификации  и переподготовки работников образования области)</t>
  </si>
  <si>
    <t>с 13 по 16 июня семь воспитанников интернатных учреждений приняли участие в III этапе окружного конкурса "Звезды детства" в г. Уфа. 
С 10 по 12 июня   - в VII межрегиональном детском фестивале авторской песни и туризма "Вернуть детство" в с.Белое Озеро Ульяновской области.
Оплачено участие 4 воспитанников в XII Международном детском фестивале искусств и спорта "Кинотаврик" в г.Сочи</t>
  </si>
  <si>
    <t>приобретены открытки, цветы, шары, грамоты. Оплачено за услугу проведения торжественного мероприятия, посвященного занесению на Доску почета работников образования Сар.области;
оплачены расходы, связанные с проведением праздника, посвященного Дню учителя</t>
  </si>
  <si>
    <t>Информация об исполнении ведомственных целевых программ на 10.11.2012г.</t>
  </si>
  <si>
    <t>приобретена мебель, кондиционеры и оргтехника</t>
  </si>
  <si>
    <t>10 роликов рекламы рабочих профессий</t>
  </si>
  <si>
    <t xml:space="preserve">Сняты телепередачи по пропаганде рабочих профессий ГБОУ СО НПО "ПУ № 22" г. Саратова; ГБОУ СО СПО "Саратовский колледж строительства мостов и гидротехнических сооружений", 10 роликов рекламы по повышению престижа рабочих профессий </t>
  </si>
  <si>
    <t>Проведены курсы повышения квалификации по программе дополнительного профессионального образования по темам: "Менеджмент в довузовском профессиональном образовании", ""Профессиональное обучение лиц с ограниченными возможностями здоровья",  «Методическое обеспечение в системе довузовского профессионального образования», проблемный семинар "Контрольно-оценочные средства, ориентированные на проверку сформированных компетенций". Прошли повышение квалификации 210 инженерно-педагогических работника.</t>
  </si>
  <si>
    <t>Выплачено денежное вознаграждение (100 чел. по 50,0 т.р.)</t>
  </si>
  <si>
    <t>ГОУ "Санаторная школа-интернат" г. Петровск</t>
  </si>
  <si>
    <t>ГОУ «Детский дом № 2» г. Красноармейск</t>
  </si>
  <si>
    <t>Первичные средства пожаротушения, в том числе заправка огнетушителей</t>
  </si>
  <si>
    <t>выполнение мероприятий в 4 подведомственных учреждениях</t>
  </si>
  <si>
    <t>выполнение мероприятий в 1 подведомственном учреждении</t>
  </si>
  <si>
    <t>Выполнение проектно-сметных работ</t>
  </si>
  <si>
    <t>перезарядка огнетушителей</t>
  </si>
  <si>
    <t>ремонт пожарной сигнализации</t>
  </si>
  <si>
    <t xml:space="preserve">проведено энергетическое обследование зздания </t>
  </si>
  <si>
    <t>проведено энергетическое обследование зздания</t>
  </si>
  <si>
    <t xml:space="preserve">работы завершены </t>
  </si>
  <si>
    <t>заменены приборы учета, произведена герметизация ввода</t>
  </si>
  <si>
    <t xml:space="preserve">Оплата  прозводится по факту выполненных работ на основании акта </t>
  </si>
  <si>
    <t xml:space="preserve">заключен контракт на проведение работ. </t>
  </si>
  <si>
    <t>Проведение энергетических обследований зданий в 14 учр.</t>
  </si>
  <si>
    <t>Замена оконных блоков на стеклопакетыв 3-х учр.</t>
  </si>
  <si>
    <t>Перекладка электрических сетей в 1 учр.</t>
  </si>
  <si>
    <t>замена приборов автоматизации и заменав 1 учр;
 ремонт котельного оборудования в 1 учр.</t>
  </si>
  <si>
    <t>Ремонт систем наружного и внутреннего водоснабжения, отопления в 2 учр.</t>
  </si>
  <si>
    <t>Ремонт кровли в 1 учр.</t>
  </si>
  <si>
    <t>Приобретение электротехнического материалав 5 учр.</t>
  </si>
  <si>
    <t>Создать условия для дистанционного  обучения 77,1% детей -инвалидов, не имеющих  медицинских противопоказаний</t>
  </si>
  <si>
    <t>оснастить 229 автобус-в 2012 году</t>
  </si>
  <si>
    <t>4 выпускника</t>
  </si>
  <si>
    <t>выполнены работы по устройству пандусов в зданиях  по адресу: г.Саратов,ул.Танкистов,93</t>
  </si>
  <si>
    <t>проведены электромонтажные работы</t>
  </si>
  <si>
    <t>проведено энергетическое обследование здания</t>
  </si>
  <si>
    <t xml:space="preserve">В ЗАО Санаторий "Светлана" Вольского района проведены летняя спартакиада и областной фестиваль "Звездный дождь" , в которых приняли участие 198 чел.  В октябре проведена областная выставка-ярмарка "Город мастеров-2012", в которой приняли участие 150 чел., соревнования, посвященные Дню профтехобразовани, в которых приняли участие 120 чел.  
</t>
  </si>
  <si>
    <t>Приобретено 6 комлектов для классов ОБЖ  материально-техническское и наглядное оборудование для  областных учреждений НПО и СПО победителей областного конкурса (3 учреждения НПО и 3 учреждения СПО), комплектров наглядного оборудования  для 3 учреждения НПО и 3 учреждения СПО</t>
  </si>
  <si>
    <t>Проведены областные олимпиады профессионального мастерства среди обучающихся учреждений НПО и СПО по профессиям: "Станочник", "Сварщик", "Парикмахер", "Автомеханик" Мастер по обработке цифровой информации","Продавец, контролер-кассир".</t>
  </si>
  <si>
    <t>Программа разработана, обучение начнется с 2013 года.</t>
  </si>
  <si>
    <t xml:space="preserve">100%
Восстановлена оболочка и целостность данных регионального информационно-образовательного портала министерства образования; проведены работы по модернизации сайта министерства образования Саратовской области (98,5 т.р.)
</t>
  </si>
  <si>
    <t>Информация об исполнении ведомственных целевых программ на 10.12.2012г.</t>
  </si>
  <si>
    <t xml:space="preserve">проведено энергетическое обследование зздания. </t>
  </si>
  <si>
    <t xml:space="preserve">разработана проектно-сметная документация, </t>
  </si>
  <si>
    <t xml:space="preserve">оплачены курсы для одного учащегося для поступления в ФГОУ СПО "Энгельсский государственный профессионально-педагогический колледж"и одного учащегося в Энгельсский медицинский колледж;
для двух учащихся для поступления в Саратовский ГМУ.
</t>
  </si>
  <si>
    <t>1.Участие во II международной научно-практической конференции "Воспитание и обучение детей младшего возраста" (г. Москва,                6-7.12.2012);
2. Участие в заседании рабочей группы по внедрению инициативы развития негосударственных организаций дошкольного образования в г. Москве</t>
  </si>
  <si>
    <t xml:space="preserve">участие 35 победителей и призеров  регионального этапа  по 14 предметам в заключительном этапе всероссийской олимпиады школьников, проводимом в 10 городах РФ </t>
  </si>
  <si>
    <t xml:space="preserve">Обустроить 10 учреждений.  Модельным объектом является ГБОУ СО СПО "Поволжский колледж технологий и менеджмента". 
</t>
  </si>
  <si>
    <t>Заключено 4 контракта на услуги Интернета (2-оплачены)
Заключен г/к (2020,8 т.р.) на приобретение оборудования</t>
  </si>
  <si>
    <t xml:space="preserve">Оплата экспертам </t>
  </si>
  <si>
    <t xml:space="preserve">Отбор лучших учителей проведен. </t>
  </si>
  <si>
    <t>1.1.3</t>
  </si>
  <si>
    <t>Предоставление субсидии бюджетам муниципальных районов и городских округов области на софинансирование мероприятий по приобретению объектов недвижимости для размещения муниципальных дошкольных образовательных учреждений области</t>
  </si>
  <si>
    <t>конкурс проведен</t>
  </si>
  <si>
    <t>Вносены изменения в программу на уменьшение средств в сумме 31,5 т. р.</t>
  </si>
  <si>
    <t xml:space="preserve">Оплачено:
1. проектно-сметная документация (школа-интернат №2 г.Вольска);
2. ремонт кровли:
- в школе-интернате № 4 шестого вида г.Саратова;
- №3 второго вида г.Энгельса;
- в школе-интернате   8 вида с.Родничок;
 3. ремонт внутреннего помещения (школа-интернат №1 г. Энгельс,школа-интернат №5 восьмого вида г.Саратова);
4. ремонт пола в школе №17 восьмого вида г. Энгельса;
5. капитальный ремонт (школа-интернат №2 г.Вольска);
6. ремонт отопления (школа-интернат  г.Балаково).
</t>
  </si>
  <si>
    <t>введение дополнительных 260 мест в 2013 году</t>
  </si>
  <si>
    <t>Муниципальное дошкольное образовательное учреждение, расположенное по адресу: у. Трнавская, 30</t>
  </si>
  <si>
    <t>обустройство трех учреждений НПО (ПУ №3, ПЛ №8, ПЛ № 35);
обустройство семи учреждений СПО (1. Саратовский техникум дизайна одежды и сервиса;
2.Саратовский техникум строительных технологий и сферы обслуживания;
3. Энгельсский политехникум;
4. Энгельсский механико-технологический техникум;
5. Поволжский колледж технологий и менеджмента г.Балаково ;
6. Балаковский промышленно- транспортный техникум;
7. Балаковский автомобильно-электромеханический техникум</t>
  </si>
  <si>
    <t xml:space="preserve"> развитие официального сайта министерства и подведомтвенных учреждений, с учетом нужд инвалидов</t>
  </si>
  <si>
    <t>замена пожарной сигнализации</t>
  </si>
  <si>
    <t>работы по установки пожарной лестницы</t>
  </si>
  <si>
    <t>Проведен конкурс «Преподаватель года-2012» среди преподавателей учреждений начального и среднего профессионального образования. В областном конкурсе приняли участие57 чел., из них -  8 преподавателей - победители зональных конкурсов</t>
  </si>
  <si>
    <t>Публикации в СМИ -2 договора;
видеоматериал -1 договор</t>
  </si>
  <si>
    <r>
      <t xml:space="preserve">текущий ремонт в 10 учреждениях
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заключено контрактов на сумму 2829,2 т. р.</t>
    </r>
  </si>
  <si>
    <t>Разработана программа курсов повышения квалификации педагогического состава учреждений среднего образования.  
Внесены изменения на уменьшения средств в сумме 450,0 т.р.</t>
  </si>
  <si>
    <t>Информация об исполнении областных целевых программ за 2012г.</t>
  </si>
  <si>
    <t>Выполнены работа в 5 подведомственных учреждениях:
1.ГБОУ СО допобразования детей "Областной детский экологический центр" (ремонт крыши);
2. ГКС(К)ОУ "Специальная (коррекционаая образовательная школа № 1 VIII вида г.Саратов"(ремонт АПС);
3.Кадетская школа (ремонт кровли);
4.ГКОУ Саратовской обл. "Детский дом п.Модин Озинского р-на"(ремонт системы отопления);
5. ПУ №70 (Приобретено сварочное оборудование, монтаж пожарной сигнализации0</t>
  </si>
  <si>
    <t>1436,5 кредиторская задолженность</t>
  </si>
  <si>
    <t>36,4 т.р. Кредиторская задолженность</t>
  </si>
  <si>
    <t>1390,3 т.р.-кредиторская задолженность</t>
  </si>
  <si>
    <r>
      <t xml:space="preserve">Средства перечислены в 10 районов области 26.06.2012 года. 
</t>
    </r>
  </si>
  <si>
    <t>336,4 т.р.-кредиторская задолженность</t>
  </si>
  <si>
    <t xml:space="preserve">Приобретены на условиях простой (неисключительной) лицензии права на использование программ дляЭВМ;
разработан шаблон стандартного сайта образовательного учреждения, позволяющий организовать предоставление государственных и муниципальных услуг в электронном виде;
продление прав на на антивирусное программное обеспечение(69,6 т.р.); 
приобретено компьютерное оборудование
</t>
  </si>
  <si>
    <t>Информация об исполнении ведомственных целевых программ за 2012г.</t>
  </si>
  <si>
    <t>49,7 т.р. Кредиторская задолженность</t>
  </si>
  <si>
    <t>15,0 т.р.-кредиторская задолженность</t>
  </si>
  <si>
    <t>Приобретены 10027 подарков  для воспитанников интернатных учреждений  и детей, находящихся под опекой. Выдача подарков осуществлена с 19 по 25 декабря 2012 года.</t>
  </si>
  <si>
    <t xml:space="preserve">26 декабря 2012 года в мероприятии приняла участие делегация в количестве 90 человек (72 ребенка и 18 сопровождающих) </t>
  </si>
  <si>
    <t>Разработана и в первом квартале 2013 года во всех муниципальных районах (городских округах) области внедряется электронная система оказания услуг в сфере дошкольного образования по постановке на учет и направлению детей в дошкольные образовательные учреждения</t>
  </si>
  <si>
    <t>Проведены зональные семинары "Оценка качества дошкольного образования" для руководящих и педагогических работников системы дошкольного образования.</t>
  </si>
  <si>
    <t xml:space="preserve">Проведение конференции планируется в мае 2013 года
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</si>
</sst>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0"/>
    <numFmt numFmtId="181" formatCode="0.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#,##0.000"/>
    <numFmt numFmtId="188" formatCode="#,##0.00_ ;[Red]\-#,##0.00\ "/>
    <numFmt numFmtId="189" formatCode="#,##0.0_ ;[Red]\-#,##0.0\ "/>
    <numFmt numFmtId="190" formatCode="#,##0.00&quot;р.&quot;"/>
    <numFmt numFmtId="191" formatCode="0.0%"/>
    <numFmt numFmtId="192" formatCode="_(* #,##0.0_);_(* \(#,##0.0\);_(* &quot;-&quot;??_);_(@_)"/>
    <numFmt numFmtId="193" formatCode="_(* #,##0_);_(* \(#,##0\);_(* &quot;-&quot;??_);_(@_)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Mongolian Baiti"/>
      <family val="4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b/>
      <i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72" fontId="4" fillId="0" borderId="14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3" fontId="3" fillId="35" borderId="15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vertical="top" wrapText="1"/>
    </xf>
    <xf numFmtId="173" fontId="4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/>
    </xf>
    <xf numFmtId="172" fontId="3" fillId="35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173" fontId="3" fillId="35" borderId="10" xfId="0" applyNumberFormat="1" applyFont="1" applyFill="1" applyBorder="1" applyAlignment="1">
      <alignment horizontal="center" vertical="center" wrapText="1"/>
    </xf>
    <xf numFmtId="172" fontId="3" fillId="35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center"/>
    </xf>
    <xf numFmtId="172" fontId="3" fillId="37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left" wrapText="1"/>
    </xf>
    <xf numFmtId="173" fontId="4" fillId="36" borderId="10" xfId="0" applyNumberFormat="1" applyFont="1" applyFill="1" applyBorder="1" applyAlignment="1">
      <alignment horizontal="center" vertical="center"/>
    </xf>
    <xf numFmtId="173" fontId="3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3" fillId="36" borderId="15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3" fillId="37" borderId="10" xfId="0" applyNumberFormat="1" applyFont="1" applyFill="1" applyBorder="1" applyAlignment="1">
      <alignment horizontal="center" vertical="center"/>
    </xf>
    <xf numFmtId="172" fontId="4" fillId="36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 wrapText="1"/>
    </xf>
    <xf numFmtId="172" fontId="3" fillId="35" borderId="15" xfId="0" applyNumberFormat="1" applyFont="1" applyFill="1" applyBorder="1" applyAlignment="1">
      <alignment horizontal="center" vertical="center"/>
    </xf>
    <xf numFmtId="172" fontId="4" fillId="35" borderId="14" xfId="0" applyNumberFormat="1" applyFont="1" applyFill="1" applyBorder="1" applyAlignment="1">
      <alignment horizontal="center" vertical="center"/>
    </xf>
    <xf numFmtId="173" fontId="4" fillId="35" borderId="14" xfId="0" applyNumberFormat="1" applyFont="1" applyFill="1" applyBorder="1" applyAlignment="1">
      <alignment horizontal="center" vertical="center"/>
    </xf>
    <xf numFmtId="188" fontId="11" fillId="35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vertical="top"/>
    </xf>
    <xf numFmtId="172" fontId="4" fillId="33" borderId="10" xfId="0" applyNumberFormat="1" applyFont="1" applyFill="1" applyBorder="1" applyAlignment="1">
      <alignment vertical="top" wrapText="1"/>
    </xf>
    <xf numFmtId="173" fontId="3" fillId="35" borderId="15" xfId="0" applyNumberFormat="1" applyFont="1" applyFill="1" applyBorder="1" applyAlignment="1">
      <alignment vertical="top"/>
    </xf>
    <xf numFmtId="172" fontId="3" fillId="33" borderId="10" xfId="0" applyNumberFormat="1" applyFont="1" applyFill="1" applyBorder="1" applyAlignment="1">
      <alignment vertical="top" wrapText="1"/>
    </xf>
    <xf numFmtId="173" fontId="3" fillId="36" borderId="15" xfId="0" applyNumberFormat="1" applyFont="1" applyFill="1" applyBorder="1" applyAlignment="1">
      <alignment vertical="top" wrapText="1"/>
    </xf>
    <xf numFmtId="172" fontId="3" fillId="36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left" vertical="center" wrapText="1"/>
    </xf>
    <xf numFmtId="173" fontId="4" fillId="0" borderId="10" xfId="53" applyNumberFormat="1" applyFont="1" applyBorder="1" applyAlignment="1">
      <alignment horizontal="left" vertical="center" wrapText="1"/>
      <protection/>
    </xf>
    <xf numFmtId="9" fontId="4" fillId="33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 vertical="top"/>
    </xf>
    <xf numFmtId="173" fontId="4" fillId="36" borderId="10" xfId="0" applyNumberFormat="1" applyFont="1" applyFill="1" applyBorder="1" applyAlignment="1">
      <alignment horizontal="center" vertical="top"/>
    </xf>
    <xf numFmtId="173" fontId="4" fillId="35" borderId="10" xfId="0" applyNumberFormat="1" applyFont="1" applyFill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vertical="top" wrapText="1"/>
    </xf>
    <xf numFmtId="172" fontId="4" fillId="38" borderId="10" xfId="0" applyNumberFormat="1" applyFont="1" applyFill="1" applyBorder="1" applyAlignment="1">
      <alignment horizontal="center" vertical="center"/>
    </xf>
    <xf numFmtId="172" fontId="3" fillId="38" borderId="10" xfId="0" applyNumberFormat="1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Border="1" applyAlignment="1">
      <alignment horizontal="left" vertical="top" wrapText="1"/>
    </xf>
    <xf numFmtId="173" fontId="8" fillId="0" borderId="10" xfId="0" applyNumberFormat="1" applyFont="1" applyBorder="1" applyAlignment="1">
      <alignment horizontal="left" vertical="top" wrapText="1"/>
    </xf>
    <xf numFmtId="172" fontId="4" fillId="38" borderId="10" xfId="0" applyNumberFormat="1" applyFont="1" applyFill="1" applyBorder="1" applyAlignment="1">
      <alignment horizontal="left" vertical="center" wrapText="1"/>
    </xf>
    <xf numFmtId="19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left" vertical="top" wrapText="1"/>
    </xf>
    <xf numFmtId="173" fontId="14" fillId="0" borderId="10" xfId="0" applyNumberFormat="1" applyFont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vertical="top" wrapText="1"/>
    </xf>
    <xf numFmtId="173" fontId="4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173" fontId="4" fillId="33" borderId="10" xfId="0" applyNumberFormat="1" applyFont="1" applyFill="1" applyBorder="1" applyAlignment="1">
      <alignment horizontal="justify" vertical="center" wrapText="1"/>
    </xf>
    <xf numFmtId="173" fontId="4" fillId="38" borderId="10" xfId="0" applyNumberFormat="1" applyFont="1" applyFill="1" applyBorder="1" applyAlignment="1">
      <alignment horizontal="center" vertical="center"/>
    </xf>
    <xf numFmtId="173" fontId="4" fillId="38" borderId="10" xfId="0" applyNumberFormat="1" applyFont="1" applyFill="1" applyBorder="1" applyAlignment="1">
      <alignment horizontal="center" vertical="center" wrapText="1"/>
    </xf>
    <xf numFmtId="173" fontId="4" fillId="38" borderId="15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vertical="top" wrapText="1"/>
    </xf>
    <xf numFmtId="172" fontId="4" fillId="38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38" borderId="10" xfId="0" applyFont="1" applyFill="1" applyBorder="1" applyAlignment="1">
      <alignment vertical="top" wrapText="1"/>
    </xf>
    <xf numFmtId="172" fontId="4" fillId="38" borderId="15" xfId="0" applyNumberFormat="1" applyFont="1" applyFill="1" applyBorder="1" applyAlignment="1">
      <alignment horizontal="center" vertical="center" wrapText="1"/>
    </xf>
    <xf numFmtId="173" fontId="14" fillId="0" borderId="15" xfId="0" applyNumberFormat="1" applyFont="1" applyBorder="1" applyAlignment="1">
      <alignment horizontal="left" vertical="center" wrapText="1"/>
    </xf>
    <xf numFmtId="172" fontId="3" fillId="38" borderId="10" xfId="0" applyNumberFormat="1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2" fontId="4" fillId="38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horizontal="center" vertical="top" wrapText="1"/>
    </xf>
    <xf numFmtId="172" fontId="4" fillId="38" borderId="10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6" xfId="0" applyNumberFormat="1" applyFont="1" applyFill="1" applyBorder="1" applyAlignment="1">
      <alignment horizontal="center" vertical="center" wrapText="1"/>
    </xf>
    <xf numFmtId="172" fontId="4" fillId="38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191" fontId="4" fillId="33" borderId="14" xfId="0" applyNumberFormat="1" applyFont="1" applyFill="1" applyBorder="1" applyAlignment="1">
      <alignment horizontal="center" vertical="center" wrapText="1"/>
    </xf>
    <xf numFmtId="191" fontId="4" fillId="33" borderId="16" xfId="0" applyNumberFormat="1" applyFont="1" applyFill="1" applyBorder="1" applyAlignment="1">
      <alignment horizontal="center" vertical="center" wrapText="1"/>
    </xf>
    <xf numFmtId="191" fontId="4" fillId="33" borderId="13" xfId="0" applyNumberFormat="1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8" sqref="E8"/>
    </sheetView>
  </sheetViews>
  <sheetFormatPr defaultColWidth="9.140625" defaultRowHeight="12.75"/>
  <cols>
    <col min="1" max="1" width="6.00390625" style="0" customWidth="1"/>
    <col min="2" max="2" width="60.7109375" style="0" customWidth="1"/>
    <col min="3" max="3" width="16.140625" style="0" customWidth="1"/>
    <col min="4" max="4" width="12.00390625" style="0" customWidth="1"/>
    <col min="5" max="5" width="12.140625" style="0" customWidth="1"/>
    <col min="6" max="6" width="11.57421875" style="0" customWidth="1"/>
    <col min="7" max="7" width="13.8515625" style="0" customWidth="1"/>
    <col min="8" max="8" width="25.7109375" style="0" customWidth="1"/>
    <col min="9" max="9" width="31.5742187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81.75" customHeight="1">
      <c r="A7" s="63" t="s">
        <v>30</v>
      </c>
      <c r="B7" s="64" t="s">
        <v>93</v>
      </c>
      <c r="C7" s="65">
        <f>C10</f>
        <v>4629.3</v>
      </c>
      <c r="D7" s="65">
        <f>D10</f>
        <v>4629.3</v>
      </c>
      <c r="E7" s="65">
        <f>E10</f>
        <v>2083.9</v>
      </c>
      <c r="F7" s="65">
        <f>E7/C7*100</f>
        <v>45.0154450996911</v>
      </c>
      <c r="G7" s="118"/>
      <c r="H7" s="118"/>
      <c r="I7" s="65"/>
    </row>
    <row r="8" spans="1:9" ht="217.5" customHeight="1">
      <c r="A8" s="13" t="s">
        <v>40</v>
      </c>
      <c r="B8" s="27" t="s">
        <v>94</v>
      </c>
      <c r="C8" s="12">
        <v>4629.3</v>
      </c>
      <c r="D8" s="12">
        <v>4629.3</v>
      </c>
      <c r="E8" s="14">
        <v>2083.9</v>
      </c>
      <c r="F8" s="94">
        <f aca="true" t="shared" si="0" ref="F8:F14">E8/C8*100</f>
        <v>45.0154450996911</v>
      </c>
      <c r="G8" s="114" t="s">
        <v>473</v>
      </c>
      <c r="H8" s="114" t="s">
        <v>372</v>
      </c>
      <c r="I8" s="114" t="s">
        <v>472</v>
      </c>
    </row>
    <row r="9" spans="1:9" ht="63.75" customHeight="1">
      <c r="A9" s="13"/>
      <c r="B9" s="27"/>
      <c r="C9" s="12"/>
      <c r="D9" s="12"/>
      <c r="E9" s="14"/>
      <c r="F9" s="94"/>
      <c r="G9" s="114"/>
      <c r="H9" s="114"/>
      <c r="I9" s="114" t="s">
        <v>371</v>
      </c>
    </row>
    <row r="10" spans="1:9" ht="13.5" customHeight="1">
      <c r="A10" s="67"/>
      <c r="B10" s="68" t="s">
        <v>32</v>
      </c>
      <c r="C10" s="69">
        <f>SUM(C8)</f>
        <v>4629.3</v>
      </c>
      <c r="D10" s="69">
        <f>SUM(D8)</f>
        <v>4629.3</v>
      </c>
      <c r="E10" s="69">
        <f>SUM(E8)</f>
        <v>2083.9</v>
      </c>
      <c r="F10" s="69">
        <f t="shared" si="0"/>
        <v>45.0154450996911</v>
      </c>
      <c r="G10" s="69"/>
      <c r="H10" s="69"/>
      <c r="I10" s="69"/>
    </row>
    <row r="11" spans="1:9" ht="25.5" hidden="1">
      <c r="A11" s="15"/>
      <c r="B11" s="16" t="s">
        <v>50</v>
      </c>
      <c r="C11" s="17"/>
      <c r="D11" s="17"/>
      <c r="E11" s="17"/>
      <c r="F11" s="65" t="e">
        <f t="shared" si="0"/>
        <v>#DIV/0!</v>
      </c>
      <c r="G11" s="17"/>
      <c r="H11" s="17"/>
      <c r="I11" s="12"/>
    </row>
    <row r="12" spans="1:9" ht="69" customHeight="1" hidden="1">
      <c r="A12" s="15" t="s">
        <v>37</v>
      </c>
      <c r="B12" s="31" t="s">
        <v>51</v>
      </c>
      <c r="C12" s="18">
        <v>0</v>
      </c>
      <c r="D12" s="18"/>
      <c r="E12" s="17"/>
      <c r="F12" s="65" t="e">
        <f t="shared" si="0"/>
        <v>#DIV/0!</v>
      </c>
      <c r="G12" s="17"/>
      <c r="H12" s="17"/>
      <c r="I12" s="12"/>
    </row>
    <row r="13" spans="1:9" ht="38.25" hidden="1">
      <c r="A13" s="15" t="s">
        <v>14</v>
      </c>
      <c r="B13" s="31" t="s">
        <v>52</v>
      </c>
      <c r="C13" s="18">
        <v>0</v>
      </c>
      <c r="D13" s="18"/>
      <c r="E13" s="17"/>
      <c r="F13" s="65" t="e">
        <f t="shared" si="0"/>
        <v>#DIV/0!</v>
      </c>
      <c r="G13" s="17"/>
      <c r="H13" s="17"/>
      <c r="I13" s="12"/>
    </row>
    <row r="14" spans="1:9" ht="12.75" hidden="1">
      <c r="A14" s="15"/>
      <c r="B14" s="16" t="s">
        <v>32</v>
      </c>
      <c r="C14" s="17">
        <f>C12+C13</f>
        <v>0</v>
      </c>
      <c r="D14" s="17"/>
      <c r="E14" s="17">
        <f>E12+E13</f>
        <v>0</v>
      </c>
      <c r="F14" s="65" t="e">
        <f t="shared" si="0"/>
        <v>#DIV/0!</v>
      </c>
      <c r="G14" s="17"/>
      <c r="H14" s="17"/>
      <c r="I14" s="12"/>
    </row>
    <row r="15" spans="1:9" ht="12.75">
      <c r="A15" s="28"/>
      <c r="B15" s="1"/>
      <c r="C15" s="5"/>
      <c r="D15" s="5"/>
      <c r="E15" s="5"/>
      <c r="F15" s="5"/>
      <c r="G15" s="5"/>
      <c r="H15" s="5"/>
      <c r="I15" s="4"/>
    </row>
    <row r="16" spans="1:9" ht="12.75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</sheetData>
  <sheetProtection/>
  <mergeCells count="11"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3" sqref="A3:I3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3" width="16.8515625" style="0" customWidth="1"/>
    <col min="4" max="4" width="14.57421875" style="0" customWidth="1"/>
    <col min="5" max="5" width="20.00390625" style="0" customWidth="1"/>
    <col min="6" max="6" width="17.421875" style="0" customWidth="1"/>
    <col min="7" max="7" width="21.28125" style="0" customWidth="1"/>
    <col min="8" max="8" width="17.421875" style="0" customWidth="1"/>
    <col min="9" max="9" width="16.85156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408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93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94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51.75" customHeight="1">
      <c r="A9" s="87" t="s">
        <v>43</v>
      </c>
      <c r="B9" s="88" t="s">
        <v>148</v>
      </c>
      <c r="C9" s="95">
        <f>C17+C22</f>
        <v>1365.3</v>
      </c>
      <c r="D9" s="95">
        <f>D17+D22</f>
        <v>1365.3</v>
      </c>
      <c r="E9" s="95">
        <f>E17+E22</f>
        <v>661.4000000000001</v>
      </c>
      <c r="F9" s="95">
        <f>E9/C9*100</f>
        <v>48.44356551673626</v>
      </c>
      <c r="G9" s="117"/>
      <c r="H9" s="77" t="s">
        <v>380</v>
      </c>
      <c r="I9" s="65"/>
    </row>
    <row r="10" spans="1:9" ht="14.25" customHeight="1">
      <c r="A10" s="136">
        <v>1</v>
      </c>
      <c r="B10" s="52" t="s">
        <v>219</v>
      </c>
      <c r="C10" s="109"/>
      <c r="D10" s="103"/>
      <c r="E10" s="103"/>
      <c r="F10" s="103"/>
      <c r="G10" s="103"/>
      <c r="H10" s="113"/>
      <c r="I10" s="103"/>
    </row>
    <row r="11" spans="1:9" ht="48.75" customHeight="1">
      <c r="A11" s="13" t="s">
        <v>31</v>
      </c>
      <c r="B11" s="21" t="s">
        <v>220</v>
      </c>
      <c r="C11" s="151">
        <f>C12+C13</f>
        <v>695.3</v>
      </c>
      <c r="D11" s="151">
        <f>D12+D13</f>
        <v>695.3</v>
      </c>
      <c r="E11" s="151">
        <f>E12+F13</f>
        <v>195</v>
      </c>
      <c r="F11" s="91">
        <f>E11/C11*100</f>
        <v>28.04544800805408</v>
      </c>
      <c r="G11" s="42"/>
      <c r="H11" s="114" t="s">
        <v>379</v>
      </c>
      <c r="I11" s="42"/>
    </row>
    <row r="12" spans="1:9" ht="19.5" customHeight="1">
      <c r="A12" s="13"/>
      <c r="B12" s="21" t="s">
        <v>331</v>
      </c>
      <c r="C12" s="140">
        <v>315</v>
      </c>
      <c r="D12" s="140">
        <v>315</v>
      </c>
      <c r="E12" s="138">
        <v>195</v>
      </c>
      <c r="F12" s="94">
        <f>E12/C12*100</f>
        <v>61.904761904761905</v>
      </c>
      <c r="G12" s="42"/>
      <c r="H12" s="114"/>
      <c r="I12" s="42" t="s">
        <v>361</v>
      </c>
    </row>
    <row r="13" spans="1:9" ht="25.5" customHeight="1">
      <c r="A13" s="13"/>
      <c r="B13" s="21" t="s">
        <v>332</v>
      </c>
      <c r="C13" s="140">
        <v>380.3</v>
      </c>
      <c r="D13" s="140">
        <v>380.3</v>
      </c>
      <c r="E13" s="140">
        <v>0</v>
      </c>
      <c r="F13" s="94"/>
      <c r="G13" s="42"/>
      <c r="H13" s="114"/>
      <c r="I13" s="42" t="s">
        <v>381</v>
      </c>
    </row>
    <row r="14" spans="1:9" ht="25.5" customHeight="1">
      <c r="A14" s="13" t="s">
        <v>39</v>
      </c>
      <c r="B14" s="21" t="s">
        <v>333</v>
      </c>
      <c r="C14" s="151">
        <f>C15+C16</f>
        <v>120</v>
      </c>
      <c r="D14" s="151">
        <f>D15+D16</f>
        <v>120</v>
      </c>
      <c r="E14" s="151">
        <f>E15+E16</f>
        <v>118.6</v>
      </c>
      <c r="F14" s="91">
        <f>E14/C14*100</f>
        <v>98.83333333333333</v>
      </c>
      <c r="G14" s="42"/>
      <c r="H14" s="114" t="s">
        <v>379</v>
      </c>
      <c r="I14" s="42"/>
    </row>
    <row r="15" spans="1:9" ht="34.5" customHeight="1">
      <c r="A15" s="13"/>
      <c r="B15" s="46" t="s">
        <v>153</v>
      </c>
      <c r="C15" s="140">
        <v>60</v>
      </c>
      <c r="D15" s="140">
        <v>60</v>
      </c>
      <c r="E15" s="152">
        <v>58.6</v>
      </c>
      <c r="F15" s="94">
        <f>E15/C15*100</f>
        <v>97.66666666666667</v>
      </c>
      <c r="G15" s="152"/>
      <c r="H15" s="153"/>
      <c r="I15" s="42" t="s">
        <v>336</v>
      </c>
    </row>
    <row r="16" spans="1:9" ht="42.75" customHeight="1">
      <c r="A16" s="13"/>
      <c r="B16" s="46" t="s">
        <v>334</v>
      </c>
      <c r="C16" s="140">
        <v>60</v>
      </c>
      <c r="D16" s="140">
        <v>60</v>
      </c>
      <c r="E16" s="152">
        <v>60</v>
      </c>
      <c r="F16" s="94">
        <f>E16/C16*100</f>
        <v>100</v>
      </c>
      <c r="G16" s="152"/>
      <c r="H16" s="153"/>
      <c r="I16" s="42" t="s">
        <v>337</v>
      </c>
    </row>
    <row r="17" spans="1:9" ht="17.25" customHeight="1">
      <c r="A17" s="69"/>
      <c r="B17" s="52" t="s">
        <v>149</v>
      </c>
      <c r="C17" s="50">
        <f>C11+C14</f>
        <v>815.3</v>
      </c>
      <c r="D17" s="50">
        <f>D11+D14</f>
        <v>815.3</v>
      </c>
      <c r="E17" s="50">
        <f>E11+E14</f>
        <v>313.6</v>
      </c>
      <c r="F17" s="50">
        <f>E17/C17*100</f>
        <v>38.46436894394702</v>
      </c>
      <c r="G17" s="50"/>
      <c r="H17" s="115"/>
      <c r="I17" s="69"/>
    </row>
    <row r="18" spans="1:9" ht="27" customHeight="1">
      <c r="A18" s="136">
        <v>2</v>
      </c>
      <c r="B18" s="52" t="s">
        <v>296</v>
      </c>
      <c r="C18" s="89"/>
      <c r="D18" s="89"/>
      <c r="E18" s="92"/>
      <c r="F18" s="94"/>
      <c r="G18" s="92"/>
      <c r="H18" s="116"/>
      <c r="I18" s="91"/>
    </row>
    <row r="19" spans="1:9" ht="24.75" customHeight="1">
      <c r="A19" s="13" t="s">
        <v>23</v>
      </c>
      <c r="B19" s="21" t="s">
        <v>297</v>
      </c>
      <c r="C19" s="90">
        <f>C20+C21</f>
        <v>550</v>
      </c>
      <c r="D19" s="90">
        <f>D20+D21</f>
        <v>550</v>
      </c>
      <c r="E19" s="90">
        <f>E20+E21</f>
        <v>347.8</v>
      </c>
      <c r="F19" s="94">
        <f>E19/C19*100</f>
        <v>63.236363636363635</v>
      </c>
      <c r="G19" s="42"/>
      <c r="H19" s="114" t="s">
        <v>378</v>
      </c>
      <c r="I19" s="42"/>
    </row>
    <row r="20" spans="1:9" ht="40.5" customHeight="1">
      <c r="A20" s="13"/>
      <c r="B20" s="21" t="s">
        <v>335</v>
      </c>
      <c r="C20" s="140">
        <v>250</v>
      </c>
      <c r="D20" s="140">
        <v>250</v>
      </c>
      <c r="E20" s="96">
        <v>52.5</v>
      </c>
      <c r="F20" s="94">
        <f>E20/C20*100</f>
        <v>21</v>
      </c>
      <c r="G20" s="152"/>
      <c r="H20" s="153"/>
      <c r="I20" s="42" t="s">
        <v>352</v>
      </c>
    </row>
    <row r="21" spans="1:9" ht="63.75">
      <c r="A21" s="13"/>
      <c r="B21" s="46" t="s">
        <v>159</v>
      </c>
      <c r="C21" s="140">
        <v>300</v>
      </c>
      <c r="D21" s="140">
        <v>300</v>
      </c>
      <c r="E21" s="161">
        <v>295.3</v>
      </c>
      <c r="F21" s="94">
        <f>E21/C21*100</f>
        <v>98.43333333333334</v>
      </c>
      <c r="G21" s="152"/>
      <c r="H21" s="153"/>
      <c r="I21" s="42" t="s">
        <v>362</v>
      </c>
    </row>
    <row r="22" spans="1:9" ht="13.5">
      <c r="A22" s="69"/>
      <c r="B22" s="52" t="s">
        <v>149</v>
      </c>
      <c r="C22" s="50">
        <f>SUM(C19:C19)</f>
        <v>550</v>
      </c>
      <c r="D22" s="50">
        <f>SUM(D19:D19)</f>
        <v>550</v>
      </c>
      <c r="E22" s="50">
        <f>SUM(E19:E19)</f>
        <v>347.8</v>
      </c>
      <c r="F22" s="69">
        <f>E22/C22*100</f>
        <v>63.236363636363635</v>
      </c>
      <c r="G22" s="50"/>
      <c r="H22" s="115"/>
      <c r="I22" s="69"/>
    </row>
    <row r="23" spans="1:9" ht="12.75">
      <c r="A23" s="34"/>
      <c r="B23" s="35"/>
      <c r="C23" s="36"/>
      <c r="D23" s="36"/>
      <c r="E23" s="36"/>
      <c r="F23" s="36"/>
      <c r="G23" s="36"/>
      <c r="H23" s="36"/>
      <c r="I23" s="37"/>
    </row>
    <row r="24" spans="1:9" ht="12.75">
      <c r="A24" s="38"/>
      <c r="B24" s="39"/>
      <c r="C24" s="36"/>
      <c r="D24" s="36"/>
      <c r="E24" s="36"/>
      <c r="F24" s="36"/>
      <c r="G24" s="36"/>
      <c r="H24" s="36"/>
      <c r="I24" s="37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</sheetData>
  <sheetProtection/>
  <mergeCells count="11">
    <mergeCell ref="H6:H7"/>
    <mergeCell ref="I6:I7"/>
    <mergeCell ref="A2:I2"/>
    <mergeCell ref="A3:I3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.5511811023622047" bottom="0.15748031496062992" header="0.3937007874015748" footer="0.1181102362204724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9" sqref="F9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3" width="16.8515625" style="0" customWidth="1"/>
    <col min="4" max="4" width="14.57421875" style="0" customWidth="1"/>
    <col min="5" max="5" width="20.00390625" style="0" customWidth="1"/>
    <col min="6" max="6" width="15.57421875" style="0" customWidth="1"/>
    <col min="7" max="7" width="11.8515625" style="0" customWidth="1"/>
    <col min="8" max="8" width="19.8515625" style="0" customWidth="1"/>
    <col min="9" max="9" width="26.003906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479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93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94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51.75" customHeight="1">
      <c r="A9" s="87" t="s">
        <v>43</v>
      </c>
      <c r="B9" s="88" t="s">
        <v>148</v>
      </c>
      <c r="C9" s="95">
        <f>C21+C28</f>
        <v>1365.3</v>
      </c>
      <c r="D9" s="95">
        <f>D21+D28</f>
        <v>1365.3</v>
      </c>
      <c r="E9" s="95">
        <f>E21+E28</f>
        <v>1365.2</v>
      </c>
      <c r="F9" s="95">
        <f>E9/C9*100</f>
        <v>99.9926756024317</v>
      </c>
      <c r="G9" s="117"/>
      <c r="H9" s="77" t="s">
        <v>380</v>
      </c>
      <c r="I9" s="65"/>
    </row>
    <row r="10" spans="1:9" ht="14.25" customHeight="1">
      <c r="A10" s="136">
        <v>1</v>
      </c>
      <c r="B10" s="52" t="s">
        <v>219</v>
      </c>
      <c r="C10" s="109"/>
      <c r="D10" s="103"/>
      <c r="E10" s="103"/>
      <c r="F10" s="103"/>
      <c r="G10" s="103"/>
      <c r="H10" s="113"/>
      <c r="I10" s="103"/>
    </row>
    <row r="11" spans="1:9" ht="54.75" customHeight="1">
      <c r="A11" s="13" t="s">
        <v>31</v>
      </c>
      <c r="B11" s="174" t="s">
        <v>220</v>
      </c>
      <c r="C11" s="151">
        <f>C12+C13+C14+C15</f>
        <v>701.3</v>
      </c>
      <c r="D11" s="151">
        <f>D12+D13+D14+D15</f>
        <v>701.3</v>
      </c>
      <c r="E11" s="151">
        <f>E12+E13+E14+E15</f>
        <v>701.2</v>
      </c>
      <c r="F11" s="151">
        <f>E11/C11*100</f>
        <v>99.98574076714674</v>
      </c>
      <c r="G11" s="42"/>
      <c r="H11" s="114" t="s">
        <v>417</v>
      </c>
      <c r="I11" s="42"/>
    </row>
    <row r="12" spans="1:9" ht="17.25" customHeight="1">
      <c r="A12" s="13"/>
      <c r="B12" s="21" t="s">
        <v>414</v>
      </c>
      <c r="C12" s="90">
        <v>120</v>
      </c>
      <c r="D12" s="90">
        <v>120</v>
      </c>
      <c r="E12" s="90">
        <v>120</v>
      </c>
      <c r="F12" s="90">
        <f>E12/C12*100</f>
        <v>100</v>
      </c>
      <c r="G12" s="42"/>
      <c r="H12" s="114"/>
      <c r="I12" s="42"/>
    </row>
    <row r="13" spans="1:9" ht="34.5" customHeight="1">
      <c r="A13" s="13"/>
      <c r="B13" s="21" t="s">
        <v>331</v>
      </c>
      <c r="C13" s="140">
        <v>195</v>
      </c>
      <c r="D13" s="140">
        <v>195</v>
      </c>
      <c r="E13" s="138">
        <v>195</v>
      </c>
      <c r="F13" s="94">
        <f>E13/C13*100</f>
        <v>100</v>
      </c>
      <c r="G13" s="42"/>
      <c r="H13" s="114"/>
      <c r="I13" s="42" t="s">
        <v>421</v>
      </c>
    </row>
    <row r="14" spans="1:9" ht="54" customHeight="1">
      <c r="A14" s="13"/>
      <c r="B14" s="21" t="s">
        <v>332</v>
      </c>
      <c r="C14" s="140">
        <v>380.3</v>
      </c>
      <c r="D14" s="140">
        <v>380.3</v>
      </c>
      <c r="E14" s="140">
        <v>380.2</v>
      </c>
      <c r="F14" s="94">
        <f>E14/C14*100</f>
        <v>99.97370496976072</v>
      </c>
      <c r="G14" s="42"/>
      <c r="H14" s="114"/>
      <c r="I14" s="42" t="s">
        <v>465</v>
      </c>
    </row>
    <row r="15" spans="1:9" ht="25.5" customHeight="1">
      <c r="A15" s="13"/>
      <c r="B15" s="21" t="s">
        <v>415</v>
      </c>
      <c r="C15" s="140">
        <v>6</v>
      </c>
      <c r="D15" s="140">
        <v>6</v>
      </c>
      <c r="E15" s="140">
        <v>6</v>
      </c>
      <c r="F15" s="94">
        <f>E15/C15*100</f>
        <v>100</v>
      </c>
      <c r="G15" s="42"/>
      <c r="H15" s="114"/>
      <c r="I15" s="42" t="s">
        <v>421</v>
      </c>
    </row>
    <row r="16" spans="1:9" ht="39" customHeight="1">
      <c r="A16" s="13" t="s">
        <v>16</v>
      </c>
      <c r="B16" s="174" t="s">
        <v>416</v>
      </c>
      <c r="C16" s="139">
        <f>C17</f>
        <v>10.9</v>
      </c>
      <c r="D16" s="139">
        <f>D17</f>
        <v>10.9</v>
      </c>
      <c r="E16" s="139">
        <f>E17</f>
        <v>10.9</v>
      </c>
      <c r="F16" s="94">
        <f aca="true" t="shared" si="0" ref="F16:F21">E16/C16*100</f>
        <v>100</v>
      </c>
      <c r="G16" s="42"/>
      <c r="H16" s="114" t="s">
        <v>418</v>
      </c>
      <c r="I16" s="42"/>
    </row>
    <row r="17" spans="1:9" ht="25.5" customHeight="1">
      <c r="A17" s="13"/>
      <c r="B17" s="46" t="s">
        <v>334</v>
      </c>
      <c r="C17" s="140">
        <v>10.9</v>
      </c>
      <c r="D17" s="140">
        <v>10.9</v>
      </c>
      <c r="E17" s="140">
        <v>10.9</v>
      </c>
      <c r="F17" s="94">
        <f t="shared" si="0"/>
        <v>100</v>
      </c>
      <c r="G17" s="42"/>
      <c r="H17" s="114"/>
      <c r="I17" s="42" t="s">
        <v>420</v>
      </c>
    </row>
    <row r="18" spans="1:9" ht="25.5" customHeight="1">
      <c r="A18" s="13" t="s">
        <v>17</v>
      </c>
      <c r="B18" s="174" t="s">
        <v>333</v>
      </c>
      <c r="C18" s="151">
        <f>C19+C20</f>
        <v>107.7</v>
      </c>
      <c r="D18" s="151">
        <f>D19+D20</f>
        <v>107.7</v>
      </c>
      <c r="E18" s="151">
        <f>E19+E20</f>
        <v>107.7</v>
      </c>
      <c r="F18" s="91">
        <f t="shared" si="0"/>
        <v>100</v>
      </c>
      <c r="G18" s="42"/>
      <c r="H18" s="114" t="s">
        <v>379</v>
      </c>
      <c r="I18" s="42"/>
    </row>
    <row r="19" spans="1:9" ht="34.5" customHeight="1">
      <c r="A19" s="13"/>
      <c r="B19" s="46" t="s">
        <v>153</v>
      </c>
      <c r="C19" s="140">
        <v>58.6</v>
      </c>
      <c r="D19" s="140">
        <v>58.6</v>
      </c>
      <c r="E19" s="166">
        <v>58.6</v>
      </c>
      <c r="F19" s="94">
        <f t="shared" si="0"/>
        <v>100</v>
      </c>
      <c r="G19" s="152"/>
      <c r="H19" s="153"/>
      <c r="I19" s="42" t="s">
        <v>336</v>
      </c>
    </row>
    <row r="20" spans="1:9" ht="42.75" customHeight="1">
      <c r="A20" s="13"/>
      <c r="B20" s="46" t="s">
        <v>334</v>
      </c>
      <c r="C20" s="140">
        <v>49.1</v>
      </c>
      <c r="D20" s="140">
        <v>49.1</v>
      </c>
      <c r="E20" s="166">
        <v>49.1</v>
      </c>
      <c r="F20" s="94">
        <f t="shared" si="0"/>
        <v>100</v>
      </c>
      <c r="G20" s="152"/>
      <c r="H20" s="153"/>
      <c r="I20" s="42" t="s">
        <v>337</v>
      </c>
    </row>
    <row r="21" spans="1:9" ht="17.25" customHeight="1">
      <c r="A21" s="69"/>
      <c r="B21" s="52" t="s">
        <v>149</v>
      </c>
      <c r="C21" s="50">
        <f>C11+C16+C18</f>
        <v>819.9</v>
      </c>
      <c r="D21" s="50">
        <f>D11+D16+D18</f>
        <v>819.9</v>
      </c>
      <c r="E21" s="50">
        <f>E11+E16+E18</f>
        <v>819.8000000000001</v>
      </c>
      <c r="F21" s="50">
        <f t="shared" si="0"/>
        <v>99.9878033906574</v>
      </c>
      <c r="G21" s="50"/>
      <c r="H21" s="115"/>
      <c r="I21" s="69"/>
    </row>
    <row r="22" spans="1:9" ht="27" customHeight="1">
      <c r="A22" s="136">
        <v>2</v>
      </c>
      <c r="B22" s="52" t="s">
        <v>296</v>
      </c>
      <c r="C22" s="89"/>
      <c r="D22" s="89"/>
      <c r="E22" s="92"/>
      <c r="F22" s="94"/>
      <c r="G22" s="92"/>
      <c r="H22" s="116"/>
      <c r="I22" s="91"/>
    </row>
    <row r="23" spans="1:9" ht="27" customHeight="1">
      <c r="A23" s="13" t="s">
        <v>23</v>
      </c>
      <c r="B23" s="174" t="s">
        <v>419</v>
      </c>
      <c r="C23" s="151">
        <f>C24</f>
        <v>52.6</v>
      </c>
      <c r="D23" s="151">
        <f>D24</f>
        <v>52.6</v>
      </c>
      <c r="E23" s="151">
        <f>E24</f>
        <v>52.6</v>
      </c>
      <c r="F23" s="94">
        <f aca="true" t="shared" si="1" ref="F23:F28">E23/C23*100</f>
        <v>100</v>
      </c>
      <c r="G23" s="92"/>
      <c r="H23" s="114" t="s">
        <v>418</v>
      </c>
      <c r="I23" s="91"/>
    </row>
    <row r="24" spans="1:9" ht="27" customHeight="1">
      <c r="A24" s="175"/>
      <c r="B24" s="21" t="s">
        <v>335</v>
      </c>
      <c r="C24" s="140">
        <v>52.6</v>
      </c>
      <c r="D24" s="140">
        <v>52.6</v>
      </c>
      <c r="E24" s="140">
        <v>52.6</v>
      </c>
      <c r="F24" s="94">
        <f t="shared" si="1"/>
        <v>100</v>
      </c>
      <c r="G24" s="92"/>
      <c r="H24" s="116"/>
      <c r="I24" s="42" t="s">
        <v>352</v>
      </c>
    </row>
    <row r="25" spans="1:9" ht="24.75" customHeight="1">
      <c r="A25" s="13" t="s">
        <v>169</v>
      </c>
      <c r="B25" s="174" t="s">
        <v>297</v>
      </c>
      <c r="C25" s="151">
        <f>C26+C27</f>
        <v>492.79999999999995</v>
      </c>
      <c r="D25" s="151">
        <f>D26+D27</f>
        <v>492.79999999999995</v>
      </c>
      <c r="E25" s="151">
        <f>E26+E27</f>
        <v>492.79999999999995</v>
      </c>
      <c r="F25" s="94">
        <f t="shared" si="1"/>
        <v>100</v>
      </c>
      <c r="G25" s="42"/>
      <c r="H25" s="114" t="s">
        <v>378</v>
      </c>
      <c r="I25" s="42"/>
    </row>
    <row r="26" spans="1:9" ht="40.5" customHeight="1">
      <c r="A26" s="13"/>
      <c r="B26" s="21" t="s">
        <v>335</v>
      </c>
      <c r="C26" s="140">
        <v>197.4</v>
      </c>
      <c r="D26" s="140">
        <v>197.4</v>
      </c>
      <c r="E26" s="96">
        <v>197.4</v>
      </c>
      <c r="F26" s="94">
        <f t="shared" si="1"/>
        <v>100</v>
      </c>
      <c r="G26" s="152"/>
      <c r="H26" s="153"/>
      <c r="I26" s="42" t="s">
        <v>466</v>
      </c>
    </row>
    <row r="27" spans="1:9" ht="38.25">
      <c r="A27" s="13"/>
      <c r="B27" s="46" t="s">
        <v>159</v>
      </c>
      <c r="C27" s="140">
        <v>295.4</v>
      </c>
      <c r="D27" s="140">
        <v>295.4</v>
      </c>
      <c r="E27" s="161">
        <v>295.4</v>
      </c>
      <c r="F27" s="94">
        <f t="shared" si="1"/>
        <v>100</v>
      </c>
      <c r="G27" s="152"/>
      <c r="H27" s="153"/>
      <c r="I27" s="42" t="s">
        <v>362</v>
      </c>
    </row>
    <row r="28" spans="1:9" ht="13.5">
      <c r="A28" s="69"/>
      <c r="B28" s="52" t="s">
        <v>149</v>
      </c>
      <c r="C28" s="50">
        <f>C23+C25</f>
        <v>545.4</v>
      </c>
      <c r="D28" s="50">
        <f>D23+D25</f>
        <v>545.4</v>
      </c>
      <c r="E28" s="50">
        <f>E23+E25</f>
        <v>545.4</v>
      </c>
      <c r="F28" s="69">
        <f t="shared" si="1"/>
        <v>100</v>
      </c>
      <c r="G28" s="50"/>
      <c r="H28" s="115"/>
      <c r="I28" s="69"/>
    </row>
    <row r="29" spans="1:9" ht="12.75">
      <c r="A29" s="34"/>
      <c r="B29" s="35"/>
      <c r="C29" s="36"/>
      <c r="D29" s="36"/>
      <c r="E29" s="36"/>
      <c r="F29" s="36"/>
      <c r="G29" s="36"/>
      <c r="H29" s="36"/>
      <c r="I29" s="37"/>
    </row>
    <row r="30" spans="1:9" ht="12.75">
      <c r="A30" s="38"/>
      <c r="B30" s="39"/>
      <c r="C30" s="36"/>
      <c r="D30" s="36"/>
      <c r="E30" s="36"/>
      <c r="F30" s="36"/>
      <c r="G30" s="36"/>
      <c r="H30" s="36"/>
      <c r="I30" s="37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</sheetData>
  <sheetProtection/>
  <mergeCells count="11">
    <mergeCell ref="H6:H7"/>
    <mergeCell ref="I6:I7"/>
    <mergeCell ref="A2:I2"/>
    <mergeCell ref="A3:I3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.5511811023622047" bottom="0.15748031496062992" header="0.3937007874015748" footer="0.1181102362204724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9" sqref="F9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3" width="16.8515625" style="0" customWidth="1"/>
    <col min="4" max="4" width="14.57421875" style="0" customWidth="1"/>
    <col min="5" max="5" width="20.00390625" style="0" customWidth="1"/>
    <col min="6" max="6" width="17.421875" style="0" customWidth="1"/>
    <col min="7" max="7" width="21.28125" style="0" customWidth="1"/>
    <col min="8" max="8" width="17.421875" style="0" customWidth="1"/>
    <col min="9" max="9" width="16.85156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446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93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94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76.5">
      <c r="A9" s="87" t="s">
        <v>19</v>
      </c>
      <c r="B9" s="88" t="s">
        <v>151</v>
      </c>
      <c r="C9" s="95">
        <f>C29+C51</f>
        <v>5229.3</v>
      </c>
      <c r="D9" s="95">
        <f>D29+D51</f>
        <v>5229.3</v>
      </c>
      <c r="E9" s="95">
        <f>E29+E51</f>
        <v>1635.5</v>
      </c>
      <c r="F9" s="65">
        <f aca="true" t="shared" si="0" ref="F9:F51">E9/C9*100</f>
        <v>31.27569655594439</v>
      </c>
      <c r="G9" s="117"/>
      <c r="H9" s="117" t="s">
        <v>238</v>
      </c>
      <c r="I9" s="95"/>
    </row>
    <row r="10" spans="1:9" ht="22.5" customHeight="1">
      <c r="A10" s="52">
        <v>1</v>
      </c>
      <c r="B10" s="52" t="s">
        <v>298</v>
      </c>
      <c r="C10" s="52"/>
      <c r="D10" s="52"/>
      <c r="E10" s="52"/>
      <c r="F10" s="52"/>
      <c r="G10" s="52"/>
      <c r="H10" s="52"/>
      <c r="I10" s="52"/>
    </row>
    <row r="11" spans="1:9" ht="56.25">
      <c r="A11" s="13">
        <v>1</v>
      </c>
      <c r="B11" s="21" t="s">
        <v>299</v>
      </c>
      <c r="C11" s="138">
        <v>50</v>
      </c>
      <c r="D11" s="138">
        <v>50</v>
      </c>
      <c r="E11" s="159">
        <v>50</v>
      </c>
      <c r="F11" s="94">
        <f t="shared" si="0"/>
        <v>100</v>
      </c>
      <c r="G11" s="96"/>
      <c r="H11" s="96"/>
      <c r="I11" s="150" t="s">
        <v>364</v>
      </c>
    </row>
    <row r="12" spans="1:9" ht="0.75" customHeight="1">
      <c r="A12" s="13">
        <v>2</v>
      </c>
      <c r="B12" s="21" t="s">
        <v>300</v>
      </c>
      <c r="C12" s="138">
        <v>0</v>
      </c>
      <c r="D12" s="138">
        <v>0</v>
      </c>
      <c r="E12" s="159">
        <v>0</v>
      </c>
      <c r="F12" s="94" t="e">
        <f t="shared" si="0"/>
        <v>#DIV/0!</v>
      </c>
      <c r="G12" s="96"/>
      <c r="H12" s="96"/>
      <c r="I12" s="96"/>
    </row>
    <row r="13" spans="1:9" ht="28.5" customHeight="1">
      <c r="A13" s="22" t="s">
        <v>19</v>
      </c>
      <c r="B13" s="21" t="s">
        <v>301</v>
      </c>
      <c r="C13" s="138">
        <v>50</v>
      </c>
      <c r="D13" s="138">
        <v>50</v>
      </c>
      <c r="E13" s="140">
        <v>50</v>
      </c>
      <c r="F13" s="94">
        <f t="shared" si="0"/>
        <v>100</v>
      </c>
      <c r="G13" s="105"/>
      <c r="H13" s="105"/>
      <c r="I13" s="150" t="s">
        <v>338</v>
      </c>
    </row>
    <row r="14" spans="1:9" ht="13.5">
      <c r="A14" s="52"/>
      <c r="B14" s="52" t="s">
        <v>149</v>
      </c>
      <c r="C14" s="69">
        <f>SUM(C11:C13)</f>
        <v>100</v>
      </c>
      <c r="D14" s="69">
        <f>SUM(D11:D13)</f>
        <v>100</v>
      </c>
      <c r="E14" s="106">
        <f>SUM(E11:E13)</f>
        <v>100</v>
      </c>
      <c r="F14" s="69">
        <f t="shared" si="0"/>
        <v>100</v>
      </c>
      <c r="G14" s="106"/>
      <c r="H14" s="106"/>
      <c r="I14" s="50"/>
    </row>
    <row r="15" spans="1:9" ht="13.5">
      <c r="A15" s="52"/>
      <c r="B15" s="52" t="s">
        <v>150</v>
      </c>
      <c r="C15" s="107"/>
      <c r="D15" s="107"/>
      <c r="E15" s="108"/>
      <c r="F15" s="103"/>
      <c r="G15" s="108"/>
      <c r="H15" s="108"/>
      <c r="I15" s="108"/>
    </row>
    <row r="16" spans="1:9" ht="63" customHeight="1">
      <c r="A16" s="22" t="s">
        <v>43</v>
      </c>
      <c r="B16" s="46" t="s">
        <v>152</v>
      </c>
      <c r="C16" s="138">
        <v>50</v>
      </c>
      <c r="D16" s="48">
        <v>50</v>
      </c>
      <c r="E16" s="160">
        <v>50</v>
      </c>
      <c r="F16" s="94">
        <f t="shared" si="0"/>
        <v>100</v>
      </c>
      <c r="G16" s="48"/>
      <c r="H16" s="48"/>
      <c r="I16" s="150" t="s">
        <v>364</v>
      </c>
    </row>
    <row r="17" spans="1:9" ht="45">
      <c r="A17" s="22" t="s">
        <v>19</v>
      </c>
      <c r="B17" s="46" t="s">
        <v>153</v>
      </c>
      <c r="C17" s="138">
        <v>60</v>
      </c>
      <c r="D17" s="49">
        <v>60</v>
      </c>
      <c r="E17" s="163">
        <v>60</v>
      </c>
      <c r="F17" s="94">
        <f t="shared" si="0"/>
        <v>100</v>
      </c>
      <c r="G17" s="49"/>
      <c r="H17" s="49"/>
      <c r="I17" s="150" t="s">
        <v>363</v>
      </c>
    </row>
    <row r="18" spans="1:9" ht="45.75" customHeight="1">
      <c r="A18" s="97" t="s">
        <v>20</v>
      </c>
      <c r="B18" s="46" t="s">
        <v>154</v>
      </c>
      <c r="C18" s="138">
        <v>50</v>
      </c>
      <c r="D18" s="43">
        <v>50</v>
      </c>
      <c r="E18" s="159">
        <v>15</v>
      </c>
      <c r="F18" s="94">
        <f t="shared" si="0"/>
        <v>30</v>
      </c>
      <c r="G18" s="43"/>
      <c r="H18" s="43"/>
      <c r="I18" s="150" t="s">
        <v>365</v>
      </c>
    </row>
    <row r="19" spans="1:9" ht="49.5" customHeight="1">
      <c r="A19" s="97" t="s">
        <v>44</v>
      </c>
      <c r="B19" s="46" t="s">
        <v>155</v>
      </c>
      <c r="C19" s="138">
        <v>48</v>
      </c>
      <c r="D19" s="98">
        <v>48</v>
      </c>
      <c r="E19" s="160">
        <v>48</v>
      </c>
      <c r="F19" s="94">
        <f t="shared" si="0"/>
        <v>100</v>
      </c>
      <c r="G19" s="98"/>
      <c r="H19" s="98"/>
      <c r="I19" s="150" t="s">
        <v>366</v>
      </c>
    </row>
    <row r="20" spans="1:9" ht="56.25" customHeight="1">
      <c r="A20" s="22" t="s">
        <v>21</v>
      </c>
      <c r="B20" s="46" t="s">
        <v>156</v>
      </c>
      <c r="C20" s="138">
        <v>50</v>
      </c>
      <c r="D20" s="24">
        <v>50</v>
      </c>
      <c r="E20" s="140">
        <v>50</v>
      </c>
      <c r="F20" s="94">
        <f t="shared" si="0"/>
        <v>100</v>
      </c>
      <c r="G20" s="24"/>
      <c r="H20" s="24"/>
      <c r="I20" s="150" t="s">
        <v>365</v>
      </c>
    </row>
    <row r="21" spans="1:9" ht="65.25" customHeight="1">
      <c r="A21" s="22" t="s">
        <v>87</v>
      </c>
      <c r="B21" s="46" t="s">
        <v>157</v>
      </c>
      <c r="C21" s="138">
        <v>25</v>
      </c>
      <c r="D21" s="24">
        <v>25</v>
      </c>
      <c r="E21" s="140">
        <v>25</v>
      </c>
      <c r="F21" s="94">
        <f t="shared" si="0"/>
        <v>100</v>
      </c>
      <c r="G21" s="24"/>
      <c r="H21" s="24"/>
      <c r="I21" s="150" t="s">
        <v>365</v>
      </c>
    </row>
    <row r="22" spans="1:9" ht="59.25" customHeight="1">
      <c r="A22" s="22" t="s">
        <v>88</v>
      </c>
      <c r="B22" s="46" t="s">
        <v>158</v>
      </c>
      <c r="C22" s="138">
        <v>40</v>
      </c>
      <c r="D22" s="24">
        <v>40</v>
      </c>
      <c r="E22" s="140">
        <v>12</v>
      </c>
      <c r="F22" s="94">
        <f t="shared" si="0"/>
        <v>30</v>
      </c>
      <c r="G22" s="24"/>
      <c r="H22" s="24"/>
      <c r="I22" s="150" t="s">
        <v>365</v>
      </c>
    </row>
    <row r="23" spans="1:9" ht="45">
      <c r="A23" s="22" t="s">
        <v>45</v>
      </c>
      <c r="B23" s="46" t="s">
        <v>159</v>
      </c>
      <c r="C23" s="138">
        <v>40</v>
      </c>
      <c r="D23" s="18">
        <v>40</v>
      </c>
      <c r="E23" s="140">
        <v>40</v>
      </c>
      <c r="F23" s="94">
        <f t="shared" si="0"/>
        <v>100</v>
      </c>
      <c r="G23" s="18"/>
      <c r="H23" s="18"/>
      <c r="I23" s="150" t="s">
        <v>366</v>
      </c>
    </row>
    <row r="24" spans="1:9" ht="45">
      <c r="A24" s="22" t="s">
        <v>42</v>
      </c>
      <c r="B24" s="46" t="s">
        <v>160</v>
      </c>
      <c r="C24" s="138">
        <v>50</v>
      </c>
      <c r="D24" s="18">
        <v>50</v>
      </c>
      <c r="E24" s="140">
        <v>50</v>
      </c>
      <c r="F24" s="94">
        <f t="shared" si="0"/>
        <v>100</v>
      </c>
      <c r="G24" s="18"/>
      <c r="H24" s="18"/>
      <c r="I24" s="150" t="s">
        <v>366</v>
      </c>
    </row>
    <row r="25" spans="1:9" ht="45.75" customHeight="1">
      <c r="A25" s="22" t="s">
        <v>91</v>
      </c>
      <c r="B25" s="46" t="s">
        <v>161</v>
      </c>
      <c r="C25" s="138">
        <v>38.5</v>
      </c>
      <c r="D25" s="18">
        <v>38.5</v>
      </c>
      <c r="E25" s="140">
        <v>38.5</v>
      </c>
      <c r="F25" s="94">
        <f t="shared" si="0"/>
        <v>100</v>
      </c>
      <c r="G25" s="24"/>
      <c r="H25" s="24"/>
      <c r="I25" s="150" t="s">
        <v>366</v>
      </c>
    </row>
    <row r="26" spans="1:9" ht="56.25">
      <c r="A26" s="22" t="s">
        <v>162</v>
      </c>
      <c r="B26" s="46" t="s">
        <v>163</v>
      </c>
      <c r="C26" s="138">
        <v>50</v>
      </c>
      <c r="D26" s="18">
        <v>50</v>
      </c>
      <c r="E26" s="140">
        <v>14.7</v>
      </c>
      <c r="F26" s="94">
        <f t="shared" si="0"/>
        <v>29.4</v>
      </c>
      <c r="G26" s="24"/>
      <c r="H26" s="24"/>
      <c r="I26" s="150" t="s">
        <v>364</v>
      </c>
    </row>
    <row r="27" spans="1:9" ht="43.5" customHeight="1">
      <c r="A27" s="97" t="s">
        <v>22</v>
      </c>
      <c r="B27" s="46" t="s">
        <v>164</v>
      </c>
      <c r="C27" s="138">
        <v>62.6</v>
      </c>
      <c r="D27" s="42">
        <v>62.6</v>
      </c>
      <c r="E27" s="140">
        <v>18.7</v>
      </c>
      <c r="F27" s="94">
        <f t="shared" si="0"/>
        <v>29.87220447284345</v>
      </c>
      <c r="G27" s="42"/>
      <c r="H27" s="42"/>
      <c r="I27" s="150" t="s">
        <v>364</v>
      </c>
    </row>
    <row r="28" spans="1:9" ht="13.5">
      <c r="A28" s="52"/>
      <c r="B28" s="52" t="s">
        <v>149</v>
      </c>
      <c r="C28" s="76">
        <f>SUM(C16:C27)</f>
        <v>564.1</v>
      </c>
      <c r="D28" s="76">
        <f>SUM(D16:D27)</f>
        <v>564.1</v>
      </c>
      <c r="E28" s="76">
        <f>SUM(E16:E27)</f>
        <v>421.9</v>
      </c>
      <c r="F28" s="76">
        <f t="shared" si="0"/>
        <v>74.79170359865272</v>
      </c>
      <c r="G28" s="76"/>
      <c r="H28" s="76"/>
      <c r="I28" s="66"/>
    </row>
    <row r="29" spans="1:9" ht="13.5">
      <c r="A29" s="52"/>
      <c r="B29" s="52" t="s">
        <v>32</v>
      </c>
      <c r="C29" s="76">
        <f>C28+C14</f>
        <v>664.1</v>
      </c>
      <c r="D29" s="76">
        <f>D28+D14</f>
        <v>664.1</v>
      </c>
      <c r="E29" s="76">
        <f>E28+E14</f>
        <v>521.9</v>
      </c>
      <c r="F29" s="76">
        <f t="shared" si="0"/>
        <v>78.58756211413943</v>
      </c>
      <c r="G29" s="76"/>
      <c r="H29" s="76"/>
      <c r="I29" s="76"/>
    </row>
    <row r="30" spans="1:9" ht="13.5">
      <c r="A30" s="52">
        <v>2</v>
      </c>
      <c r="B30" s="52" t="s">
        <v>302</v>
      </c>
      <c r="C30" s="52"/>
      <c r="D30" s="52"/>
      <c r="E30" s="52"/>
      <c r="F30" s="76"/>
      <c r="G30" s="52"/>
      <c r="H30" s="52"/>
      <c r="I30" s="52"/>
    </row>
    <row r="31" spans="1:9" ht="13.5">
      <c r="A31" s="13" t="s">
        <v>169</v>
      </c>
      <c r="B31" s="21" t="s">
        <v>389</v>
      </c>
      <c r="C31" s="11">
        <f>C32+C33+C34</f>
        <v>76.5</v>
      </c>
      <c r="D31" s="11">
        <f>D32+D33+D34</f>
        <v>76.5</v>
      </c>
      <c r="E31" s="11">
        <f>E32+E33+E34</f>
        <v>51.5</v>
      </c>
      <c r="F31" s="139">
        <f t="shared" si="0"/>
        <v>67.3202614379085</v>
      </c>
      <c r="G31" s="165"/>
      <c r="H31" s="165"/>
      <c r="I31" s="165"/>
    </row>
    <row r="32" spans="1:9" ht="33.75">
      <c r="A32" s="13" t="s">
        <v>43</v>
      </c>
      <c r="B32" s="46" t="s">
        <v>157</v>
      </c>
      <c r="C32" s="138">
        <v>25</v>
      </c>
      <c r="D32" s="140">
        <v>25</v>
      </c>
      <c r="E32" s="165"/>
      <c r="F32" s="140">
        <f t="shared" si="0"/>
        <v>0</v>
      </c>
      <c r="G32" s="165"/>
      <c r="H32" s="165"/>
      <c r="I32" s="169" t="s">
        <v>401</v>
      </c>
    </row>
    <row r="33" spans="1:9" ht="22.5">
      <c r="A33" s="13" t="s">
        <v>19</v>
      </c>
      <c r="B33" s="46" t="s">
        <v>160</v>
      </c>
      <c r="C33" s="138">
        <v>20</v>
      </c>
      <c r="D33" s="140">
        <v>20</v>
      </c>
      <c r="E33" s="140">
        <v>20</v>
      </c>
      <c r="F33" s="140">
        <f t="shared" si="0"/>
        <v>100</v>
      </c>
      <c r="G33" s="165"/>
      <c r="H33" s="165"/>
      <c r="I33" s="169" t="s">
        <v>396</v>
      </c>
    </row>
    <row r="34" spans="1:9" ht="22.5">
      <c r="A34" s="13">
        <v>3</v>
      </c>
      <c r="B34" s="46" t="s">
        <v>161</v>
      </c>
      <c r="C34" s="138">
        <v>31.5</v>
      </c>
      <c r="D34" s="140">
        <v>31.5</v>
      </c>
      <c r="E34" s="140">
        <v>31.5</v>
      </c>
      <c r="F34" s="140">
        <f t="shared" si="0"/>
        <v>100</v>
      </c>
      <c r="G34" s="165"/>
      <c r="H34" s="165"/>
      <c r="I34" s="169" t="s">
        <v>396</v>
      </c>
    </row>
    <row r="35" spans="1:9" ht="25.5">
      <c r="A35" s="13" t="s">
        <v>393</v>
      </c>
      <c r="B35" s="21" t="s">
        <v>392</v>
      </c>
      <c r="C35" s="168">
        <f>C36</f>
        <v>30</v>
      </c>
      <c r="D35" s="168">
        <f>D36</f>
        <v>30</v>
      </c>
      <c r="E35" s="168">
        <f>E36</f>
        <v>0</v>
      </c>
      <c r="F35" s="140">
        <f t="shared" si="0"/>
        <v>0</v>
      </c>
      <c r="G35" s="165"/>
      <c r="H35" s="165"/>
      <c r="I35" s="165"/>
    </row>
    <row r="36" spans="1:9" ht="33.75">
      <c r="A36" s="13" t="s">
        <v>43</v>
      </c>
      <c r="B36" s="46" t="s">
        <v>158</v>
      </c>
      <c r="C36" s="138">
        <v>30</v>
      </c>
      <c r="D36" s="140">
        <v>30</v>
      </c>
      <c r="E36" s="165"/>
      <c r="F36" s="140">
        <f t="shared" si="0"/>
        <v>0</v>
      </c>
      <c r="G36" s="165"/>
      <c r="H36" s="165"/>
      <c r="I36" s="169" t="s">
        <v>401</v>
      </c>
    </row>
    <row r="37" spans="1:9" ht="25.5">
      <c r="A37" s="13" t="s">
        <v>304</v>
      </c>
      <c r="B37" s="21" t="s">
        <v>339</v>
      </c>
      <c r="C37" s="11">
        <f>C38+C39</f>
        <v>1899.3</v>
      </c>
      <c r="D37" s="11">
        <f>D38+D39</f>
        <v>1899.3</v>
      </c>
      <c r="E37" s="168">
        <f>E38+E39</f>
        <v>512.8</v>
      </c>
      <c r="F37" s="91">
        <f t="shared" si="0"/>
        <v>26.999420839256565</v>
      </c>
      <c r="G37" s="11"/>
      <c r="H37" s="24"/>
      <c r="I37" s="14"/>
    </row>
    <row r="38" spans="1:9" ht="45">
      <c r="A38" s="13" t="s">
        <v>43</v>
      </c>
      <c r="B38" s="21" t="s">
        <v>299</v>
      </c>
      <c r="C38" s="138">
        <v>70</v>
      </c>
      <c r="D38" s="140">
        <v>70</v>
      </c>
      <c r="E38" s="140">
        <v>70</v>
      </c>
      <c r="F38" s="94">
        <f t="shared" si="0"/>
        <v>100</v>
      </c>
      <c r="G38" s="139"/>
      <c r="H38" s="139"/>
      <c r="I38" s="150" t="s">
        <v>382</v>
      </c>
    </row>
    <row r="39" spans="1:9" ht="108" customHeight="1">
      <c r="A39" s="13"/>
      <c r="B39" s="21" t="s">
        <v>403</v>
      </c>
      <c r="C39" s="138">
        <v>1829.3</v>
      </c>
      <c r="D39" s="140">
        <v>1829.3</v>
      </c>
      <c r="E39" s="140">
        <v>442.8</v>
      </c>
      <c r="F39" s="94">
        <f t="shared" si="0"/>
        <v>24.205980429672554</v>
      </c>
      <c r="G39" s="150"/>
      <c r="H39" s="150" t="s">
        <v>404</v>
      </c>
      <c r="I39" s="150" t="s">
        <v>397</v>
      </c>
    </row>
    <row r="40" spans="1:9" ht="12.75">
      <c r="A40" s="13" t="s">
        <v>303</v>
      </c>
      <c r="B40" s="21" t="s">
        <v>340</v>
      </c>
      <c r="C40" s="139">
        <f>C41+C42</f>
        <v>80</v>
      </c>
      <c r="D40" s="139">
        <f>D41+D42</f>
        <v>80</v>
      </c>
      <c r="E40" s="139">
        <f>E41+E42</f>
        <v>80</v>
      </c>
      <c r="F40" s="94">
        <f t="shared" si="0"/>
        <v>100</v>
      </c>
      <c r="G40" s="139"/>
      <c r="H40" s="139"/>
      <c r="I40" s="156"/>
    </row>
    <row r="41" spans="1:9" ht="22.5">
      <c r="A41" s="22" t="s">
        <v>43</v>
      </c>
      <c r="B41" s="26" t="s">
        <v>165</v>
      </c>
      <c r="C41" s="18">
        <v>40</v>
      </c>
      <c r="D41" s="18">
        <v>40</v>
      </c>
      <c r="E41" s="140">
        <v>40</v>
      </c>
      <c r="F41" s="94">
        <f t="shared" si="0"/>
        <v>100</v>
      </c>
      <c r="G41" s="18"/>
      <c r="H41" s="18"/>
      <c r="I41" s="169" t="s">
        <v>396</v>
      </c>
    </row>
    <row r="42" spans="1:9" ht="22.5">
      <c r="A42" s="22" t="s">
        <v>19</v>
      </c>
      <c r="B42" s="46" t="s">
        <v>164</v>
      </c>
      <c r="C42" s="105">
        <v>40</v>
      </c>
      <c r="D42" s="105">
        <v>40</v>
      </c>
      <c r="E42" s="166">
        <v>40</v>
      </c>
      <c r="F42" s="94">
        <f t="shared" si="0"/>
        <v>100</v>
      </c>
      <c r="G42" s="105"/>
      <c r="H42" s="105"/>
      <c r="I42" s="169" t="s">
        <v>396</v>
      </c>
    </row>
    <row r="43" spans="1:9" ht="12.75">
      <c r="A43" s="22" t="s">
        <v>346</v>
      </c>
      <c r="B43" s="26" t="s">
        <v>347</v>
      </c>
      <c r="C43" s="155">
        <f>C44</f>
        <v>2400</v>
      </c>
      <c r="D43" s="155">
        <f>D44</f>
        <v>2400</v>
      </c>
      <c r="E43" s="155">
        <f>E44</f>
        <v>399.9</v>
      </c>
      <c r="F43" s="91">
        <f t="shared" si="0"/>
        <v>16.662499999999998</v>
      </c>
      <c r="G43" s="105"/>
      <c r="H43" s="105"/>
      <c r="I43" s="154"/>
    </row>
    <row r="44" spans="1:9" ht="72" customHeight="1">
      <c r="A44" s="22"/>
      <c r="B44" s="46" t="s">
        <v>158</v>
      </c>
      <c r="C44" s="105">
        <v>2400</v>
      </c>
      <c r="D44" s="105">
        <v>2400</v>
      </c>
      <c r="E44" s="166">
        <v>399.9</v>
      </c>
      <c r="F44" s="94">
        <f t="shared" si="0"/>
        <v>16.662499999999998</v>
      </c>
      <c r="G44" s="156"/>
      <c r="H44" s="156"/>
      <c r="I44" s="156" t="s">
        <v>383</v>
      </c>
    </row>
    <row r="45" spans="1:9" ht="21" customHeight="1">
      <c r="A45" s="22" t="s">
        <v>390</v>
      </c>
      <c r="B45" s="26" t="s">
        <v>391</v>
      </c>
      <c r="C45" s="155">
        <f>C46+C47+C48+C49+C50</f>
        <v>79.4</v>
      </c>
      <c r="D45" s="155">
        <f>D46+D47+D48+D49+D50</f>
        <v>79.4</v>
      </c>
      <c r="E45" s="155">
        <f>E46+E47+E48+E49+E50</f>
        <v>69.4</v>
      </c>
      <c r="F45" s="91">
        <f t="shared" si="0"/>
        <v>87.40554156171285</v>
      </c>
      <c r="G45" s="167"/>
      <c r="H45" s="167"/>
      <c r="I45" s="167"/>
    </row>
    <row r="46" spans="1:9" ht="21" customHeight="1">
      <c r="A46" s="22" t="s">
        <v>43</v>
      </c>
      <c r="B46" s="46" t="s">
        <v>152</v>
      </c>
      <c r="C46" s="105">
        <v>10</v>
      </c>
      <c r="D46" s="105">
        <v>10</v>
      </c>
      <c r="E46" s="105">
        <v>0</v>
      </c>
      <c r="F46" s="94">
        <f t="shared" si="0"/>
        <v>0</v>
      </c>
      <c r="G46" s="167"/>
      <c r="H46" s="167"/>
      <c r="I46" s="167"/>
    </row>
    <row r="47" spans="1:9" ht="21" customHeight="1">
      <c r="A47" s="22" t="s">
        <v>19</v>
      </c>
      <c r="B47" s="46" t="s">
        <v>155</v>
      </c>
      <c r="C47" s="105">
        <v>22</v>
      </c>
      <c r="D47" s="105">
        <v>22</v>
      </c>
      <c r="E47" s="105">
        <v>22</v>
      </c>
      <c r="F47" s="94">
        <f t="shared" si="0"/>
        <v>100</v>
      </c>
      <c r="G47" s="167"/>
      <c r="H47" s="167"/>
      <c r="I47" s="167" t="s">
        <v>402</v>
      </c>
    </row>
    <row r="48" spans="1:9" ht="21" customHeight="1">
      <c r="A48" s="22" t="s">
        <v>20</v>
      </c>
      <c r="B48" s="46" t="s">
        <v>156</v>
      </c>
      <c r="C48" s="105">
        <v>20</v>
      </c>
      <c r="D48" s="105">
        <v>20</v>
      </c>
      <c r="E48" s="105">
        <v>20</v>
      </c>
      <c r="F48" s="94">
        <f t="shared" si="0"/>
        <v>100</v>
      </c>
      <c r="G48" s="167"/>
      <c r="H48" s="167"/>
      <c r="I48" s="167" t="s">
        <v>402</v>
      </c>
    </row>
    <row r="49" spans="1:9" ht="39.75" customHeight="1">
      <c r="A49" s="22" t="s">
        <v>44</v>
      </c>
      <c r="B49" s="46" t="s">
        <v>159</v>
      </c>
      <c r="C49" s="105">
        <v>20</v>
      </c>
      <c r="D49" s="105">
        <v>20</v>
      </c>
      <c r="E49" s="166">
        <v>20</v>
      </c>
      <c r="F49" s="94">
        <f t="shared" si="0"/>
        <v>100</v>
      </c>
      <c r="G49" s="167"/>
      <c r="H49" s="167"/>
      <c r="I49" s="167" t="s">
        <v>402</v>
      </c>
    </row>
    <row r="50" spans="1:9" ht="36" customHeight="1">
      <c r="A50" s="22" t="s">
        <v>21</v>
      </c>
      <c r="B50" s="46" t="s">
        <v>164</v>
      </c>
      <c r="C50" s="105">
        <v>7.4</v>
      </c>
      <c r="D50" s="105">
        <v>7.4</v>
      </c>
      <c r="E50" s="166">
        <v>7.4</v>
      </c>
      <c r="F50" s="94">
        <f t="shared" si="0"/>
        <v>100</v>
      </c>
      <c r="G50" s="167"/>
      <c r="H50" s="167"/>
      <c r="I50" s="167" t="s">
        <v>402</v>
      </c>
    </row>
    <row r="51" spans="1:9" ht="13.5">
      <c r="A51" s="52"/>
      <c r="B51" s="52" t="s">
        <v>32</v>
      </c>
      <c r="C51" s="50">
        <f>C31+C35+C37+C40+C43+C45</f>
        <v>4565.2</v>
      </c>
      <c r="D51" s="50">
        <f>D31+D35+D37+D40+D43+D45</f>
        <v>4565.2</v>
      </c>
      <c r="E51" s="50">
        <f>E31+E35+E37+E40+E43+E45</f>
        <v>1113.6</v>
      </c>
      <c r="F51" s="50">
        <f t="shared" si="0"/>
        <v>24.393235783755365</v>
      </c>
      <c r="G51" s="50"/>
      <c r="H51" s="50"/>
      <c r="I51" s="5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157"/>
      <c r="C53" s="157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1"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" right="0" top="0.5511811023622047" bottom="0.15748031496062992" header="0.3937007874015748" footer="0.1181102362204724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pane xSplit="3" ySplit="8" topLeftCell="D2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0" sqref="E10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3" width="16.8515625" style="0" customWidth="1"/>
    <col min="4" max="4" width="14.57421875" style="0" customWidth="1"/>
    <col min="5" max="5" width="20.00390625" style="0" customWidth="1"/>
    <col min="6" max="6" width="17.421875" style="0" customWidth="1"/>
    <col min="7" max="7" width="21.28125" style="0" customWidth="1"/>
    <col min="8" max="8" width="17.421875" style="0" customWidth="1"/>
    <col min="9" max="9" width="16.85156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479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93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94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76.5">
      <c r="A9" s="87" t="s">
        <v>19</v>
      </c>
      <c r="B9" s="88" t="s">
        <v>151</v>
      </c>
      <c r="C9" s="95">
        <f>C29+C52</f>
        <v>5229.3</v>
      </c>
      <c r="D9" s="95">
        <f>D29+D52</f>
        <v>5229.3</v>
      </c>
      <c r="E9" s="95">
        <f>E29+E52</f>
        <v>1912.3</v>
      </c>
      <c r="F9" s="65">
        <f aca="true" t="shared" si="0" ref="F9:F52">E9/C9*100</f>
        <v>36.56894804275907</v>
      </c>
      <c r="G9" s="117"/>
      <c r="H9" s="117" t="s">
        <v>238</v>
      </c>
      <c r="I9" s="95"/>
    </row>
    <row r="10" spans="1:9" ht="65.25" customHeight="1">
      <c r="A10" s="52">
        <v>1</v>
      </c>
      <c r="B10" s="52" t="s">
        <v>298</v>
      </c>
      <c r="C10" s="52"/>
      <c r="D10" s="52"/>
      <c r="E10" s="52"/>
      <c r="F10" s="52"/>
      <c r="G10" s="179" t="s">
        <v>428</v>
      </c>
      <c r="H10" s="52"/>
      <c r="I10" s="52"/>
    </row>
    <row r="11" spans="1:9" ht="33.75">
      <c r="A11" s="13">
        <v>1</v>
      </c>
      <c r="B11" s="21" t="s">
        <v>299</v>
      </c>
      <c r="C11" s="138">
        <v>35</v>
      </c>
      <c r="D11" s="138">
        <v>35</v>
      </c>
      <c r="E11" s="159">
        <v>35</v>
      </c>
      <c r="F11" s="94">
        <f t="shared" si="0"/>
        <v>100</v>
      </c>
      <c r="G11" s="96"/>
      <c r="H11" s="96"/>
      <c r="I11" s="150" t="s">
        <v>423</v>
      </c>
    </row>
    <row r="12" spans="1:9" ht="0.75" customHeight="1">
      <c r="A12" s="13">
        <v>2</v>
      </c>
      <c r="B12" s="21" t="s">
        <v>300</v>
      </c>
      <c r="C12" s="138">
        <v>0</v>
      </c>
      <c r="D12" s="138">
        <v>0</v>
      </c>
      <c r="E12" s="159">
        <v>0</v>
      </c>
      <c r="F12" s="94" t="e">
        <f t="shared" si="0"/>
        <v>#DIV/0!</v>
      </c>
      <c r="G12" s="96"/>
      <c r="H12" s="96"/>
      <c r="I12" s="96"/>
    </row>
    <row r="13" spans="1:9" ht="28.5" customHeight="1">
      <c r="A13" s="22" t="s">
        <v>19</v>
      </c>
      <c r="B13" s="21" t="s">
        <v>301</v>
      </c>
      <c r="C13" s="138">
        <v>50</v>
      </c>
      <c r="D13" s="138">
        <v>50</v>
      </c>
      <c r="E13" s="140">
        <v>50</v>
      </c>
      <c r="F13" s="94">
        <f t="shared" si="0"/>
        <v>100</v>
      </c>
      <c r="G13" s="105"/>
      <c r="H13" s="105"/>
      <c r="I13" s="150" t="s">
        <v>338</v>
      </c>
    </row>
    <row r="14" spans="1:9" ht="13.5">
      <c r="A14" s="52"/>
      <c r="B14" s="52" t="s">
        <v>149</v>
      </c>
      <c r="C14" s="69">
        <f>SUM(C11:C13)</f>
        <v>85</v>
      </c>
      <c r="D14" s="69">
        <f>SUM(D11:D13)</f>
        <v>85</v>
      </c>
      <c r="E14" s="106">
        <f>SUM(E11:E13)</f>
        <v>85</v>
      </c>
      <c r="F14" s="69">
        <f t="shared" si="0"/>
        <v>100</v>
      </c>
      <c r="G14" s="106"/>
      <c r="H14" s="106"/>
      <c r="I14" s="50"/>
    </row>
    <row r="15" spans="1:9" ht="13.5">
      <c r="A15" s="52"/>
      <c r="B15" s="52" t="s">
        <v>150</v>
      </c>
      <c r="C15" s="107"/>
      <c r="D15" s="107"/>
      <c r="E15" s="108"/>
      <c r="F15" s="103"/>
      <c r="G15" s="108"/>
      <c r="H15" s="108"/>
      <c r="I15" s="108"/>
    </row>
    <row r="16" spans="1:9" ht="49.5" customHeight="1">
      <c r="A16" s="22" t="s">
        <v>43</v>
      </c>
      <c r="B16" s="46" t="s">
        <v>152</v>
      </c>
      <c r="C16" s="138">
        <v>50</v>
      </c>
      <c r="D16" s="48">
        <v>50</v>
      </c>
      <c r="E16" s="160">
        <v>50</v>
      </c>
      <c r="F16" s="94">
        <f t="shared" si="0"/>
        <v>100</v>
      </c>
      <c r="G16" s="48"/>
      <c r="H16" s="48"/>
      <c r="I16" s="150" t="s">
        <v>423</v>
      </c>
    </row>
    <row r="17" spans="1:9" ht="33.75">
      <c r="A17" s="22" t="s">
        <v>19</v>
      </c>
      <c r="B17" s="46" t="s">
        <v>153</v>
      </c>
      <c r="C17" s="138">
        <v>60</v>
      </c>
      <c r="D17" s="49">
        <v>60</v>
      </c>
      <c r="E17" s="172">
        <v>60</v>
      </c>
      <c r="F17" s="94">
        <f t="shared" si="0"/>
        <v>100</v>
      </c>
      <c r="G17" s="49"/>
      <c r="H17" s="49"/>
      <c r="I17" s="150" t="s">
        <v>423</v>
      </c>
    </row>
    <row r="18" spans="1:9" ht="45.75" customHeight="1">
      <c r="A18" s="97" t="s">
        <v>20</v>
      </c>
      <c r="B18" s="46" t="s">
        <v>154</v>
      </c>
      <c r="C18" s="138">
        <v>50</v>
      </c>
      <c r="D18" s="43">
        <v>50</v>
      </c>
      <c r="E18" s="159">
        <v>49.9</v>
      </c>
      <c r="F18" s="94">
        <f t="shared" si="0"/>
        <v>99.8</v>
      </c>
      <c r="G18" s="43"/>
      <c r="H18" s="43"/>
      <c r="I18" s="150" t="s">
        <v>447</v>
      </c>
    </row>
    <row r="19" spans="1:9" ht="49.5" customHeight="1">
      <c r="A19" s="97" t="s">
        <v>44</v>
      </c>
      <c r="B19" s="46" t="s">
        <v>155</v>
      </c>
      <c r="C19" s="138">
        <v>48</v>
      </c>
      <c r="D19" s="98">
        <v>48</v>
      </c>
      <c r="E19" s="160">
        <v>48</v>
      </c>
      <c r="F19" s="94">
        <f t="shared" si="0"/>
        <v>100</v>
      </c>
      <c r="G19" s="98"/>
      <c r="H19" s="98"/>
      <c r="I19" s="150" t="s">
        <v>423</v>
      </c>
    </row>
    <row r="20" spans="1:9" ht="44.25" customHeight="1">
      <c r="A20" s="22" t="s">
        <v>21</v>
      </c>
      <c r="B20" s="46" t="s">
        <v>156</v>
      </c>
      <c r="C20" s="138">
        <v>50</v>
      </c>
      <c r="D20" s="24">
        <v>50</v>
      </c>
      <c r="E20" s="140">
        <v>50</v>
      </c>
      <c r="F20" s="94">
        <f t="shared" si="0"/>
        <v>100</v>
      </c>
      <c r="G20" s="24"/>
      <c r="H20" s="24"/>
      <c r="I20" s="150" t="s">
        <v>422</v>
      </c>
    </row>
    <row r="21" spans="1:9" ht="39" customHeight="1">
      <c r="A21" s="22" t="s">
        <v>87</v>
      </c>
      <c r="B21" s="46" t="s">
        <v>157</v>
      </c>
      <c r="C21" s="138">
        <v>25</v>
      </c>
      <c r="D21" s="24">
        <v>25</v>
      </c>
      <c r="E21" s="140">
        <v>25</v>
      </c>
      <c r="F21" s="94">
        <f t="shared" si="0"/>
        <v>100</v>
      </c>
      <c r="G21" s="24"/>
      <c r="H21" s="24"/>
      <c r="I21" s="150" t="s">
        <v>422</v>
      </c>
    </row>
    <row r="22" spans="1:9" ht="40.5" customHeight="1">
      <c r="A22" s="22" t="s">
        <v>88</v>
      </c>
      <c r="B22" s="46" t="s">
        <v>158</v>
      </c>
      <c r="C22" s="138">
        <v>40</v>
      </c>
      <c r="D22" s="24">
        <v>40</v>
      </c>
      <c r="E22" s="140">
        <v>40</v>
      </c>
      <c r="F22" s="94">
        <f t="shared" si="0"/>
        <v>100</v>
      </c>
      <c r="G22" s="24"/>
      <c r="H22" s="24"/>
      <c r="I22" s="150" t="s">
        <v>440</v>
      </c>
    </row>
    <row r="23" spans="1:9" ht="33.75">
      <c r="A23" s="22" t="s">
        <v>45</v>
      </c>
      <c r="B23" s="46" t="s">
        <v>159</v>
      </c>
      <c r="C23" s="138">
        <v>40</v>
      </c>
      <c r="D23" s="18">
        <v>40</v>
      </c>
      <c r="E23" s="140">
        <v>40</v>
      </c>
      <c r="F23" s="94">
        <f t="shared" si="0"/>
        <v>100</v>
      </c>
      <c r="G23" s="18"/>
      <c r="H23" s="18"/>
      <c r="I23" s="150" t="s">
        <v>423</v>
      </c>
    </row>
    <row r="24" spans="1:9" ht="33.75">
      <c r="A24" s="22" t="s">
        <v>42</v>
      </c>
      <c r="B24" s="46" t="s">
        <v>160</v>
      </c>
      <c r="C24" s="138">
        <v>45</v>
      </c>
      <c r="D24" s="18">
        <v>45</v>
      </c>
      <c r="E24" s="140">
        <v>45</v>
      </c>
      <c r="F24" s="94">
        <f t="shared" si="0"/>
        <v>100</v>
      </c>
      <c r="G24" s="18"/>
      <c r="H24" s="18"/>
      <c r="I24" s="150" t="s">
        <v>423</v>
      </c>
    </row>
    <row r="25" spans="1:9" ht="45.75" customHeight="1">
      <c r="A25" s="22" t="s">
        <v>91</v>
      </c>
      <c r="B25" s="46" t="s">
        <v>161</v>
      </c>
      <c r="C25" s="138">
        <v>38.5</v>
      </c>
      <c r="D25" s="18">
        <v>38.5</v>
      </c>
      <c r="E25" s="140">
        <v>38.5</v>
      </c>
      <c r="F25" s="94">
        <f t="shared" si="0"/>
        <v>100</v>
      </c>
      <c r="G25" s="24"/>
      <c r="H25" s="24"/>
      <c r="I25" s="150" t="s">
        <v>423</v>
      </c>
    </row>
    <row r="26" spans="1:9" ht="33.75">
      <c r="A26" s="22" t="s">
        <v>162</v>
      </c>
      <c r="B26" s="46" t="s">
        <v>163</v>
      </c>
      <c r="C26" s="138">
        <v>50</v>
      </c>
      <c r="D26" s="18">
        <v>50</v>
      </c>
      <c r="E26" s="140">
        <v>48.9</v>
      </c>
      <c r="F26" s="94">
        <f t="shared" si="0"/>
        <v>97.8</v>
      </c>
      <c r="G26" s="24"/>
      <c r="H26" s="24"/>
      <c r="I26" s="150" t="s">
        <v>422</v>
      </c>
    </row>
    <row r="27" spans="1:9" ht="43.5" customHeight="1">
      <c r="A27" s="97" t="s">
        <v>22</v>
      </c>
      <c r="B27" s="46" t="s">
        <v>164</v>
      </c>
      <c r="C27" s="138">
        <v>62.6</v>
      </c>
      <c r="D27" s="42">
        <v>62.6</v>
      </c>
      <c r="E27" s="140">
        <v>62.3</v>
      </c>
      <c r="F27" s="94">
        <f t="shared" si="0"/>
        <v>99.52076677316293</v>
      </c>
      <c r="G27" s="42"/>
      <c r="H27" s="42"/>
      <c r="I27" s="150" t="s">
        <v>364</v>
      </c>
    </row>
    <row r="28" spans="1:9" ht="13.5">
      <c r="A28" s="52"/>
      <c r="B28" s="52" t="s">
        <v>149</v>
      </c>
      <c r="C28" s="76">
        <f>SUM(C16:C27)</f>
        <v>559.1</v>
      </c>
      <c r="D28" s="76">
        <f>SUM(D16:D27)</f>
        <v>559.1</v>
      </c>
      <c r="E28" s="76">
        <f>SUM(E16:E27)</f>
        <v>557.5999999999999</v>
      </c>
      <c r="F28" s="76">
        <f t="shared" si="0"/>
        <v>99.73171167948487</v>
      </c>
      <c r="G28" s="76"/>
      <c r="H28" s="76"/>
      <c r="I28" s="66"/>
    </row>
    <row r="29" spans="1:9" ht="13.5">
      <c r="A29" s="52"/>
      <c r="B29" s="52" t="s">
        <v>32</v>
      </c>
      <c r="C29" s="76">
        <f>C28+C14</f>
        <v>644.1</v>
      </c>
      <c r="D29" s="76">
        <f>D28+D14</f>
        <v>644.1</v>
      </c>
      <c r="E29" s="76">
        <f>E28+E14</f>
        <v>642.5999999999999</v>
      </c>
      <c r="F29" s="76">
        <f t="shared" si="0"/>
        <v>99.76711690731251</v>
      </c>
      <c r="G29" s="76"/>
      <c r="H29" s="76"/>
      <c r="I29" s="76"/>
    </row>
    <row r="30" spans="1:9" ht="13.5">
      <c r="A30" s="52">
        <v>2</v>
      </c>
      <c r="B30" s="52" t="s">
        <v>302</v>
      </c>
      <c r="C30" s="52"/>
      <c r="D30" s="52"/>
      <c r="E30" s="52"/>
      <c r="F30" s="76"/>
      <c r="G30" s="179"/>
      <c r="H30" s="52"/>
      <c r="I30" s="52"/>
    </row>
    <row r="31" spans="1:9" ht="54">
      <c r="A31" s="9" t="s">
        <v>169</v>
      </c>
      <c r="B31" s="174" t="s">
        <v>389</v>
      </c>
      <c r="C31" s="11">
        <f>C32+C33+C34</f>
        <v>81.5</v>
      </c>
      <c r="D31" s="11">
        <f>D32+D33+D34</f>
        <v>81.5</v>
      </c>
      <c r="E31" s="11">
        <f>E32+E33+E34</f>
        <v>81.5</v>
      </c>
      <c r="F31" s="139">
        <f t="shared" si="0"/>
        <v>100</v>
      </c>
      <c r="G31" s="165" t="s">
        <v>429</v>
      </c>
      <c r="H31" s="165"/>
      <c r="I31" s="165"/>
    </row>
    <row r="32" spans="1:9" ht="13.5">
      <c r="A32" s="13" t="s">
        <v>43</v>
      </c>
      <c r="B32" s="46" t="s">
        <v>157</v>
      </c>
      <c r="C32" s="138">
        <v>25</v>
      </c>
      <c r="D32" s="140">
        <v>25</v>
      </c>
      <c r="E32" s="140">
        <v>25</v>
      </c>
      <c r="F32" s="140">
        <f t="shared" si="0"/>
        <v>100</v>
      </c>
      <c r="G32" s="165"/>
      <c r="H32" s="165"/>
      <c r="I32" s="169"/>
    </row>
    <row r="33" spans="1:9" ht="13.5">
      <c r="A33" s="13" t="s">
        <v>19</v>
      </c>
      <c r="B33" s="46" t="s">
        <v>160</v>
      </c>
      <c r="C33" s="138">
        <v>25</v>
      </c>
      <c r="D33" s="140">
        <v>25</v>
      </c>
      <c r="E33" s="140">
        <v>25</v>
      </c>
      <c r="F33" s="140">
        <f t="shared" si="0"/>
        <v>100</v>
      </c>
      <c r="G33" s="165"/>
      <c r="H33" s="165"/>
      <c r="I33" s="169" t="s">
        <v>424</v>
      </c>
    </row>
    <row r="34" spans="1:9" ht="13.5">
      <c r="A34" s="9">
        <v>3</v>
      </c>
      <c r="B34" s="46" t="s">
        <v>161</v>
      </c>
      <c r="C34" s="138">
        <v>31.5</v>
      </c>
      <c r="D34" s="140">
        <v>31.5</v>
      </c>
      <c r="E34" s="140">
        <v>31.5</v>
      </c>
      <c r="F34" s="140">
        <f t="shared" si="0"/>
        <v>100</v>
      </c>
      <c r="G34" s="165"/>
      <c r="H34" s="165"/>
      <c r="I34" s="169" t="s">
        <v>424</v>
      </c>
    </row>
    <row r="35" spans="1:9" ht="40.5">
      <c r="A35" s="9" t="s">
        <v>393</v>
      </c>
      <c r="B35" s="174" t="s">
        <v>392</v>
      </c>
      <c r="C35" s="168">
        <f>C36</f>
        <v>30</v>
      </c>
      <c r="D35" s="168">
        <f>D36</f>
        <v>30</v>
      </c>
      <c r="E35" s="168">
        <f>E36</f>
        <v>30</v>
      </c>
      <c r="F35" s="140">
        <f t="shared" si="0"/>
        <v>100</v>
      </c>
      <c r="G35" s="165" t="s">
        <v>430</v>
      </c>
      <c r="H35" s="165"/>
      <c r="I35" s="165"/>
    </row>
    <row r="36" spans="1:9" ht="33.75">
      <c r="A36" s="13" t="s">
        <v>43</v>
      </c>
      <c r="B36" s="46" t="s">
        <v>158</v>
      </c>
      <c r="C36" s="138">
        <v>30</v>
      </c>
      <c r="D36" s="140">
        <v>30</v>
      </c>
      <c r="E36" s="140">
        <v>30</v>
      </c>
      <c r="F36" s="140">
        <f t="shared" si="0"/>
        <v>100</v>
      </c>
      <c r="G36" s="165"/>
      <c r="H36" s="165"/>
      <c r="I36" s="169" t="s">
        <v>439</v>
      </c>
    </row>
    <row r="37" spans="1:9" ht="81.75" customHeight="1">
      <c r="A37" s="9" t="s">
        <v>304</v>
      </c>
      <c r="B37" s="174" t="s">
        <v>339</v>
      </c>
      <c r="C37" s="11">
        <f>C38+C39</f>
        <v>1889.3</v>
      </c>
      <c r="D37" s="11">
        <f>D38+D39</f>
        <v>1889.3</v>
      </c>
      <c r="E37" s="168">
        <f>E38+E39</f>
        <v>573.9</v>
      </c>
      <c r="F37" s="91">
        <f t="shared" si="0"/>
        <v>30.376329857619222</v>
      </c>
      <c r="G37" s="165" t="s">
        <v>431</v>
      </c>
      <c r="H37" s="24"/>
      <c r="I37" s="14"/>
    </row>
    <row r="38" spans="1:9" ht="45">
      <c r="A38" s="13" t="s">
        <v>43</v>
      </c>
      <c r="B38" s="21" t="s">
        <v>299</v>
      </c>
      <c r="C38" s="138">
        <v>60</v>
      </c>
      <c r="D38" s="140">
        <v>60</v>
      </c>
      <c r="E38" s="140">
        <v>60</v>
      </c>
      <c r="F38" s="94">
        <f t="shared" si="0"/>
        <v>100</v>
      </c>
      <c r="G38" s="139"/>
      <c r="H38" s="139"/>
      <c r="I38" s="150" t="s">
        <v>382</v>
      </c>
    </row>
    <row r="39" spans="1:9" ht="108" customHeight="1">
      <c r="A39" s="13"/>
      <c r="B39" s="21" t="s">
        <v>403</v>
      </c>
      <c r="C39" s="138">
        <v>1829.3</v>
      </c>
      <c r="D39" s="140">
        <v>1829.3</v>
      </c>
      <c r="E39" s="140">
        <v>513.9</v>
      </c>
      <c r="F39" s="94">
        <f t="shared" si="0"/>
        <v>28.0927130596403</v>
      </c>
      <c r="G39" s="150"/>
      <c r="H39" s="150" t="s">
        <v>404</v>
      </c>
      <c r="I39" s="150" t="s">
        <v>448</v>
      </c>
    </row>
    <row r="40" spans="1:9" ht="81" customHeight="1">
      <c r="A40" s="9" t="s">
        <v>303</v>
      </c>
      <c r="B40" s="174" t="s">
        <v>340</v>
      </c>
      <c r="C40" s="139">
        <f>C41+C42+C43</f>
        <v>105</v>
      </c>
      <c r="D40" s="139">
        <f>D41+D42+D43</f>
        <v>105</v>
      </c>
      <c r="E40" s="139">
        <f>E41+E42+E43</f>
        <v>105</v>
      </c>
      <c r="F40" s="94">
        <f t="shared" si="0"/>
        <v>100</v>
      </c>
      <c r="G40" s="165" t="s">
        <v>432</v>
      </c>
      <c r="H40" s="139"/>
      <c r="I40" s="156"/>
    </row>
    <row r="41" spans="1:9" ht="12.75">
      <c r="A41" s="22" t="s">
        <v>43</v>
      </c>
      <c r="B41" s="26" t="s">
        <v>165</v>
      </c>
      <c r="C41" s="18">
        <v>40</v>
      </c>
      <c r="D41" s="18">
        <v>40</v>
      </c>
      <c r="E41" s="140">
        <v>40</v>
      </c>
      <c r="F41" s="94">
        <f t="shared" si="0"/>
        <v>100</v>
      </c>
      <c r="G41" s="18"/>
      <c r="H41" s="18"/>
      <c r="I41" s="169" t="s">
        <v>424</v>
      </c>
    </row>
    <row r="42" spans="1:9" ht="12.75">
      <c r="A42" s="22" t="s">
        <v>19</v>
      </c>
      <c r="B42" s="46" t="s">
        <v>164</v>
      </c>
      <c r="C42" s="105">
        <v>40</v>
      </c>
      <c r="D42" s="105">
        <v>40</v>
      </c>
      <c r="E42" s="166">
        <v>40</v>
      </c>
      <c r="F42" s="94">
        <f t="shared" si="0"/>
        <v>100</v>
      </c>
      <c r="G42" s="105"/>
      <c r="H42" s="105"/>
      <c r="I42" s="169" t="s">
        <v>424</v>
      </c>
    </row>
    <row r="43" spans="1:9" ht="33.75">
      <c r="A43" s="22" t="s">
        <v>20</v>
      </c>
      <c r="B43" s="21" t="s">
        <v>299</v>
      </c>
      <c r="C43" s="105">
        <v>25</v>
      </c>
      <c r="D43" s="105">
        <v>25</v>
      </c>
      <c r="E43" s="166">
        <v>25</v>
      </c>
      <c r="F43" s="94">
        <f t="shared" si="0"/>
        <v>100</v>
      </c>
      <c r="G43" s="105"/>
      <c r="H43" s="105"/>
      <c r="I43" s="176" t="s">
        <v>425</v>
      </c>
    </row>
    <row r="44" spans="1:9" ht="13.5">
      <c r="A44" s="177" t="s">
        <v>346</v>
      </c>
      <c r="B44" s="178" t="s">
        <v>347</v>
      </c>
      <c r="C44" s="155">
        <f>C45</f>
        <v>2400</v>
      </c>
      <c r="D44" s="155">
        <f>D45</f>
        <v>2400</v>
      </c>
      <c r="E44" s="155">
        <f>E45</f>
        <v>399.9</v>
      </c>
      <c r="F44" s="91">
        <f t="shared" si="0"/>
        <v>16.662499999999998</v>
      </c>
      <c r="G44" s="165" t="s">
        <v>433</v>
      </c>
      <c r="H44" s="105"/>
      <c r="I44" s="154"/>
    </row>
    <row r="45" spans="1:9" ht="72" customHeight="1">
      <c r="A45" s="22"/>
      <c r="B45" s="46" t="s">
        <v>158</v>
      </c>
      <c r="C45" s="105">
        <v>2400</v>
      </c>
      <c r="D45" s="105">
        <v>2400</v>
      </c>
      <c r="E45" s="166">
        <v>399.9</v>
      </c>
      <c r="F45" s="94">
        <f t="shared" si="0"/>
        <v>16.662499999999998</v>
      </c>
      <c r="G45" s="156" t="s">
        <v>426</v>
      </c>
      <c r="H45" s="156"/>
      <c r="I45" s="156" t="s">
        <v>427</v>
      </c>
    </row>
    <row r="46" spans="1:9" ht="51.75" customHeight="1">
      <c r="A46" s="177" t="s">
        <v>390</v>
      </c>
      <c r="B46" s="178" t="s">
        <v>391</v>
      </c>
      <c r="C46" s="155">
        <f>C47+C48+C49+C50+C51</f>
        <v>79.4</v>
      </c>
      <c r="D46" s="155">
        <f>D47+D48+D49+D50+D51</f>
        <v>79.4</v>
      </c>
      <c r="E46" s="155">
        <f>E47+E48+E49+E50+E51</f>
        <v>79.4</v>
      </c>
      <c r="F46" s="91">
        <f t="shared" si="0"/>
        <v>100</v>
      </c>
      <c r="G46" s="165" t="s">
        <v>434</v>
      </c>
      <c r="H46" s="167"/>
      <c r="I46" s="167"/>
    </row>
    <row r="47" spans="1:9" ht="21" customHeight="1">
      <c r="A47" s="22" t="s">
        <v>43</v>
      </c>
      <c r="B47" s="46" t="s">
        <v>152</v>
      </c>
      <c r="C47" s="105">
        <v>10</v>
      </c>
      <c r="D47" s="105">
        <v>10</v>
      </c>
      <c r="E47" s="105">
        <v>10</v>
      </c>
      <c r="F47" s="94">
        <f t="shared" si="0"/>
        <v>100</v>
      </c>
      <c r="G47" s="167"/>
      <c r="H47" s="167"/>
      <c r="I47" s="167" t="s">
        <v>402</v>
      </c>
    </row>
    <row r="48" spans="1:9" ht="21" customHeight="1">
      <c r="A48" s="22" t="s">
        <v>19</v>
      </c>
      <c r="B48" s="46" t="s">
        <v>155</v>
      </c>
      <c r="C48" s="105">
        <v>22</v>
      </c>
      <c r="D48" s="105">
        <v>22</v>
      </c>
      <c r="E48" s="166">
        <v>22</v>
      </c>
      <c r="F48" s="94">
        <f t="shared" si="0"/>
        <v>100</v>
      </c>
      <c r="G48" s="167"/>
      <c r="H48" s="167"/>
      <c r="I48" s="167" t="s">
        <v>402</v>
      </c>
    </row>
    <row r="49" spans="1:9" ht="39.75" customHeight="1">
      <c r="A49" s="22" t="s">
        <v>20</v>
      </c>
      <c r="B49" s="46" t="s">
        <v>156</v>
      </c>
      <c r="C49" s="105">
        <v>20</v>
      </c>
      <c r="D49" s="105">
        <v>20</v>
      </c>
      <c r="E49" s="166">
        <v>20</v>
      </c>
      <c r="F49" s="94">
        <f t="shared" si="0"/>
        <v>100</v>
      </c>
      <c r="G49" s="167"/>
      <c r="H49" s="167"/>
      <c r="I49" s="167" t="s">
        <v>402</v>
      </c>
    </row>
    <row r="50" spans="1:9" ht="39.75" customHeight="1">
      <c r="A50" s="22" t="s">
        <v>44</v>
      </c>
      <c r="B50" s="46" t="s">
        <v>159</v>
      </c>
      <c r="C50" s="105">
        <v>20</v>
      </c>
      <c r="D50" s="105">
        <v>20</v>
      </c>
      <c r="E50" s="166">
        <v>20</v>
      </c>
      <c r="F50" s="94">
        <f t="shared" si="0"/>
        <v>100</v>
      </c>
      <c r="G50" s="167"/>
      <c r="H50" s="167"/>
      <c r="I50" s="167" t="s">
        <v>402</v>
      </c>
    </row>
    <row r="51" spans="1:9" ht="36" customHeight="1">
      <c r="A51" s="22" t="s">
        <v>21</v>
      </c>
      <c r="B51" s="46" t="s">
        <v>164</v>
      </c>
      <c r="C51" s="105">
        <v>7.4</v>
      </c>
      <c r="D51" s="105">
        <v>7.4</v>
      </c>
      <c r="E51" s="166">
        <v>7.4</v>
      </c>
      <c r="F51" s="94">
        <f t="shared" si="0"/>
        <v>100</v>
      </c>
      <c r="G51" s="167"/>
      <c r="H51" s="167"/>
      <c r="I51" s="167" t="s">
        <v>402</v>
      </c>
    </row>
    <row r="52" spans="1:9" ht="13.5">
      <c r="A52" s="52"/>
      <c r="B52" s="52" t="s">
        <v>32</v>
      </c>
      <c r="C52" s="50">
        <f>C31+C35+C37+C40+C44+C46</f>
        <v>4585.2</v>
      </c>
      <c r="D52" s="50">
        <f>D31+D35+D37+D40+D44+D46</f>
        <v>4585.2</v>
      </c>
      <c r="E52" s="50">
        <f>E31+E35+E37+E40+E44+E46</f>
        <v>1269.7</v>
      </c>
      <c r="F52" s="50">
        <f t="shared" si="0"/>
        <v>27.69126755648609</v>
      </c>
      <c r="G52" s="50"/>
      <c r="H52" s="50"/>
      <c r="I52" s="5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157"/>
      <c r="C54" s="157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</sheetData>
  <sheetProtection/>
  <mergeCells count="11">
    <mergeCell ref="H6:H7"/>
    <mergeCell ref="I6:I7"/>
    <mergeCell ref="A2:I2"/>
    <mergeCell ref="A3:I3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.5511811023622047" bottom="0.15748031496062992" header="0.3937007874015748" footer="0.11811023622047245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3" ySplit="8" topLeftCell="D5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1" sqref="E11"/>
    </sheetView>
  </sheetViews>
  <sheetFormatPr defaultColWidth="9.140625" defaultRowHeight="12.75"/>
  <cols>
    <col min="1" max="1" width="6.00390625" style="0" customWidth="1"/>
    <col min="2" max="2" width="59.421875" style="0" customWidth="1"/>
    <col min="3" max="3" width="14.140625" style="0" customWidth="1"/>
    <col min="4" max="4" width="12.140625" style="0" customWidth="1"/>
    <col min="5" max="5" width="13.57421875" style="0" customWidth="1"/>
    <col min="6" max="6" width="12.7109375" style="0" customWidth="1"/>
    <col min="7" max="7" width="21.28125" style="0" customWidth="1"/>
    <col min="8" max="8" width="21.00390625" style="0" customWidth="1"/>
    <col min="9" max="9" width="32.281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479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87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88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">
      <c r="A9" s="87" t="s">
        <v>20</v>
      </c>
      <c r="B9" s="88" t="s">
        <v>166</v>
      </c>
      <c r="C9" s="77">
        <f>C12+C17+C24+C27+C30+C37+C40</f>
        <v>24545</v>
      </c>
      <c r="D9" s="77">
        <f>D12+D17+D24+D27+D30+D37+D40</f>
        <v>24545</v>
      </c>
      <c r="E9" s="77">
        <f>E12+E17+E24+E27+E30+E37+E40</f>
        <v>14695.1</v>
      </c>
      <c r="F9" s="65">
        <f aca="true" t="shared" si="0" ref="F9:F40">E9/C9*100</f>
        <v>59.87003463027093</v>
      </c>
      <c r="G9" s="77"/>
      <c r="H9" s="77"/>
      <c r="I9" s="77"/>
    </row>
    <row r="10" spans="1:9" ht="45" customHeight="1">
      <c r="A10" s="13"/>
      <c r="B10" s="44" t="s">
        <v>167</v>
      </c>
      <c r="C10" s="18"/>
      <c r="D10" s="18"/>
      <c r="E10" s="14"/>
      <c r="F10" s="94"/>
      <c r="G10" s="138"/>
      <c r="H10" s="14"/>
      <c r="I10" s="14"/>
    </row>
    <row r="11" spans="1:9" ht="146.25" customHeight="1">
      <c r="A11" s="13" t="s">
        <v>31</v>
      </c>
      <c r="B11" s="21" t="s">
        <v>205</v>
      </c>
      <c r="C11" s="42">
        <v>1955</v>
      </c>
      <c r="D11" s="42">
        <v>1955</v>
      </c>
      <c r="E11" s="42">
        <v>1955</v>
      </c>
      <c r="F11" s="94">
        <f t="shared" si="0"/>
        <v>100</v>
      </c>
      <c r="G11" s="145"/>
      <c r="H11" s="134" t="s">
        <v>266</v>
      </c>
      <c r="I11" s="125" t="s">
        <v>409</v>
      </c>
    </row>
    <row r="12" spans="1:9" ht="13.5">
      <c r="A12" s="45"/>
      <c r="B12" s="52" t="s">
        <v>32</v>
      </c>
      <c r="C12" s="76">
        <f>SUM(C11)</f>
        <v>1955</v>
      </c>
      <c r="D12" s="76">
        <f>SUM(D11)</f>
        <v>1955</v>
      </c>
      <c r="E12" s="76">
        <f>SUM(E11)</f>
        <v>1955</v>
      </c>
      <c r="F12" s="69">
        <f t="shared" si="0"/>
        <v>100</v>
      </c>
      <c r="G12" s="76"/>
      <c r="H12" s="76"/>
      <c r="I12" s="76"/>
    </row>
    <row r="13" spans="1:9" ht="67.5">
      <c r="A13" s="13"/>
      <c r="B13" s="44" t="s">
        <v>168</v>
      </c>
      <c r="C13" s="92"/>
      <c r="D13" s="92"/>
      <c r="E13" s="92"/>
      <c r="F13" s="94"/>
      <c r="G13" s="92"/>
      <c r="H13" s="92"/>
      <c r="I13" s="92"/>
    </row>
    <row r="14" spans="1:9" ht="94.5" customHeight="1">
      <c r="A14" s="13" t="s">
        <v>23</v>
      </c>
      <c r="B14" s="21" t="s">
        <v>186</v>
      </c>
      <c r="C14" s="18">
        <v>50</v>
      </c>
      <c r="D14" s="18">
        <v>50</v>
      </c>
      <c r="E14" s="18">
        <v>0</v>
      </c>
      <c r="F14" s="94">
        <f t="shared" si="0"/>
        <v>0</v>
      </c>
      <c r="G14" s="18"/>
      <c r="H14" s="141" t="s">
        <v>268</v>
      </c>
      <c r="I14" s="18"/>
    </row>
    <row r="15" spans="1:9" ht="91.5" customHeight="1">
      <c r="A15" s="13" t="s">
        <v>169</v>
      </c>
      <c r="B15" s="21" t="s">
        <v>170</v>
      </c>
      <c r="C15" s="43">
        <v>50</v>
      </c>
      <c r="D15" s="43">
        <v>50</v>
      </c>
      <c r="E15" s="43">
        <v>0</v>
      </c>
      <c r="F15" s="94">
        <f t="shared" si="0"/>
        <v>0</v>
      </c>
      <c r="G15" s="18"/>
      <c r="H15" s="134" t="s">
        <v>267</v>
      </c>
      <c r="I15" s="18"/>
    </row>
    <row r="16" spans="1:9" ht="92.25" customHeight="1" hidden="1">
      <c r="A16" s="13" t="s">
        <v>27</v>
      </c>
      <c r="B16" s="21" t="s">
        <v>206</v>
      </c>
      <c r="C16" s="42">
        <v>0</v>
      </c>
      <c r="D16" s="42">
        <v>0</v>
      </c>
      <c r="E16" s="42">
        <v>0</v>
      </c>
      <c r="F16" s="94" t="e">
        <f t="shared" si="0"/>
        <v>#DIV/0!</v>
      </c>
      <c r="G16" s="18" t="s">
        <v>357</v>
      </c>
      <c r="H16" s="134" t="s">
        <v>269</v>
      </c>
      <c r="I16" s="18"/>
    </row>
    <row r="17" spans="1:9" ht="13.5">
      <c r="A17" s="45"/>
      <c r="B17" s="44" t="s">
        <v>32</v>
      </c>
      <c r="C17" s="110">
        <f>SUM(C14:C16)</f>
        <v>100</v>
      </c>
      <c r="D17" s="110">
        <f>SUM(D14:D16)</f>
        <v>100</v>
      </c>
      <c r="E17" s="110">
        <f>SUM(E14:E16)</f>
        <v>0</v>
      </c>
      <c r="F17" s="111">
        <f t="shared" si="0"/>
        <v>0</v>
      </c>
      <c r="G17" s="110"/>
      <c r="H17" s="110"/>
      <c r="I17" s="110"/>
    </row>
    <row r="18" spans="1:9" ht="54">
      <c r="A18" s="13"/>
      <c r="B18" s="44" t="s">
        <v>171</v>
      </c>
      <c r="C18" s="42"/>
      <c r="D18" s="42"/>
      <c r="E18" s="42"/>
      <c r="F18" s="94"/>
      <c r="G18" s="42"/>
      <c r="H18" s="42"/>
      <c r="I18" s="42"/>
    </row>
    <row r="19" spans="1:9" ht="134.25" customHeight="1">
      <c r="A19" s="13" t="s">
        <v>37</v>
      </c>
      <c r="B19" s="21" t="s">
        <v>172</v>
      </c>
      <c r="C19" s="18">
        <v>70</v>
      </c>
      <c r="D19" s="18">
        <v>70</v>
      </c>
      <c r="E19" s="18">
        <v>70</v>
      </c>
      <c r="F19" s="94">
        <f t="shared" si="0"/>
        <v>100</v>
      </c>
      <c r="G19" s="18"/>
      <c r="H19" s="18" t="s">
        <v>410</v>
      </c>
      <c r="I19" s="140" t="s">
        <v>411</v>
      </c>
    </row>
    <row r="20" spans="1:9" ht="313.5" customHeight="1">
      <c r="A20" s="13" t="s">
        <v>8</v>
      </c>
      <c r="B20" s="21" t="s">
        <v>173</v>
      </c>
      <c r="C20" s="18">
        <v>40</v>
      </c>
      <c r="D20" s="18">
        <v>40</v>
      </c>
      <c r="E20" s="18">
        <v>40</v>
      </c>
      <c r="F20" s="94">
        <f t="shared" si="0"/>
        <v>100</v>
      </c>
      <c r="G20" s="18" t="s">
        <v>385</v>
      </c>
      <c r="H20" s="18" t="s">
        <v>270</v>
      </c>
      <c r="I20" s="18" t="s">
        <v>398</v>
      </c>
    </row>
    <row r="21" spans="1:9" ht="121.5" customHeight="1">
      <c r="A21" s="13" t="s">
        <v>144</v>
      </c>
      <c r="B21" s="21" t="s">
        <v>174</v>
      </c>
      <c r="C21" s="56">
        <v>190</v>
      </c>
      <c r="D21" s="56">
        <v>190</v>
      </c>
      <c r="E21" s="56">
        <v>140.3</v>
      </c>
      <c r="F21" s="94">
        <f t="shared" si="0"/>
        <v>73.8421052631579</v>
      </c>
      <c r="G21" s="18" t="s">
        <v>480</v>
      </c>
      <c r="H21" s="18" t="s">
        <v>271</v>
      </c>
      <c r="I21" s="180" t="s">
        <v>467</v>
      </c>
    </row>
    <row r="22" spans="1:9" ht="106.5" customHeight="1">
      <c r="A22" s="13" t="s">
        <v>38</v>
      </c>
      <c r="B22" s="21" t="s">
        <v>175</v>
      </c>
      <c r="C22" s="43">
        <v>450</v>
      </c>
      <c r="D22" s="43">
        <v>450</v>
      </c>
      <c r="E22" s="43">
        <v>449.4</v>
      </c>
      <c r="F22" s="94">
        <f t="shared" si="0"/>
        <v>99.86666666666666</v>
      </c>
      <c r="G22" s="180"/>
      <c r="H22" s="180" t="s">
        <v>272</v>
      </c>
      <c r="I22" s="180" t="s">
        <v>443</v>
      </c>
    </row>
    <row r="23" spans="1:9" ht="172.5" customHeight="1">
      <c r="A23" s="13" t="s">
        <v>41</v>
      </c>
      <c r="B23" s="21" t="s">
        <v>176</v>
      </c>
      <c r="C23" s="42">
        <v>600</v>
      </c>
      <c r="D23" s="42">
        <v>600</v>
      </c>
      <c r="E23" s="42">
        <v>598.6</v>
      </c>
      <c r="F23" s="94">
        <f t="shared" si="0"/>
        <v>99.76666666666667</v>
      </c>
      <c r="G23" s="42"/>
      <c r="H23" s="18" t="s">
        <v>273</v>
      </c>
      <c r="I23" s="171" t="s">
        <v>441</v>
      </c>
    </row>
    <row r="24" spans="1:9" ht="18" customHeight="1">
      <c r="A24" s="45"/>
      <c r="B24" s="44" t="s">
        <v>32</v>
      </c>
      <c r="C24" s="110">
        <f>SUM(C19:C23)</f>
        <v>1350</v>
      </c>
      <c r="D24" s="110">
        <f>SUM(D19:D23)</f>
        <v>1350</v>
      </c>
      <c r="E24" s="110">
        <f>SUM(E19:E23)</f>
        <v>1298.3000000000002</v>
      </c>
      <c r="F24" s="111">
        <f t="shared" si="0"/>
        <v>96.17037037037038</v>
      </c>
      <c r="G24" s="110"/>
      <c r="H24" s="110"/>
      <c r="I24" s="110"/>
    </row>
    <row r="25" spans="1:9" ht="45" customHeight="1">
      <c r="A25" s="13"/>
      <c r="B25" s="44" t="s">
        <v>187</v>
      </c>
      <c r="C25" s="24"/>
      <c r="D25" s="24"/>
      <c r="E25" s="24"/>
      <c r="F25" s="94"/>
      <c r="G25" s="24"/>
      <c r="H25" s="24"/>
      <c r="I25" s="92"/>
    </row>
    <row r="26" spans="1:9" ht="195.75" customHeight="1">
      <c r="A26" s="13" t="s">
        <v>7</v>
      </c>
      <c r="B26" s="21" t="s">
        <v>177</v>
      </c>
      <c r="C26" s="42">
        <v>300</v>
      </c>
      <c r="D26" s="42">
        <v>300</v>
      </c>
      <c r="E26" s="42">
        <v>251.3</v>
      </c>
      <c r="F26" s="94">
        <f t="shared" si="0"/>
        <v>83.76666666666667</v>
      </c>
      <c r="G26" s="42"/>
      <c r="H26" s="42" t="s">
        <v>274</v>
      </c>
      <c r="I26" s="140" t="s">
        <v>399</v>
      </c>
    </row>
    <row r="27" spans="1:9" ht="13.5">
      <c r="A27" s="45"/>
      <c r="B27" s="44" t="s">
        <v>32</v>
      </c>
      <c r="C27" s="110">
        <f>SUM(C26)</f>
        <v>300</v>
      </c>
      <c r="D27" s="110">
        <f>SUM(D26)</f>
        <v>300</v>
      </c>
      <c r="E27" s="110">
        <f>SUM(E26)</f>
        <v>251.3</v>
      </c>
      <c r="F27" s="111">
        <f t="shared" si="0"/>
        <v>83.76666666666667</v>
      </c>
      <c r="G27" s="110"/>
      <c r="H27" s="110"/>
      <c r="I27" s="110"/>
    </row>
    <row r="28" spans="1:9" ht="27">
      <c r="A28" s="13"/>
      <c r="B28" s="44" t="s">
        <v>178</v>
      </c>
      <c r="C28" s="24"/>
      <c r="D28" s="24"/>
      <c r="E28" s="24"/>
      <c r="F28" s="94"/>
      <c r="G28" s="24"/>
      <c r="H28" s="24"/>
      <c r="I28" s="92"/>
    </row>
    <row r="29" spans="1:9" ht="204.75" customHeight="1">
      <c r="A29" s="13" t="s">
        <v>179</v>
      </c>
      <c r="B29" s="21" t="s">
        <v>207</v>
      </c>
      <c r="C29" s="24">
        <v>735</v>
      </c>
      <c r="D29" s="24">
        <v>735</v>
      </c>
      <c r="E29" s="24">
        <v>445</v>
      </c>
      <c r="F29" s="94">
        <f t="shared" si="0"/>
        <v>60.544217687074834</v>
      </c>
      <c r="G29" s="170"/>
      <c r="H29" s="42" t="s">
        <v>275</v>
      </c>
      <c r="I29" s="181" t="s">
        <v>412</v>
      </c>
    </row>
    <row r="30" spans="1:9" ht="21" customHeight="1">
      <c r="A30" s="45"/>
      <c r="B30" s="44" t="s">
        <v>32</v>
      </c>
      <c r="C30" s="110">
        <f>SUM(C29)</f>
        <v>735</v>
      </c>
      <c r="D30" s="110">
        <f>SUM(D29)</f>
        <v>735</v>
      </c>
      <c r="E30" s="110">
        <f>SUM(E29)</f>
        <v>445</v>
      </c>
      <c r="F30" s="111">
        <f t="shared" si="0"/>
        <v>60.544217687074834</v>
      </c>
      <c r="G30" s="110"/>
      <c r="H30" s="110"/>
      <c r="I30" s="110"/>
    </row>
    <row r="31" spans="1:9" ht="33" customHeight="1">
      <c r="A31" s="13"/>
      <c r="B31" s="44" t="s">
        <v>180</v>
      </c>
      <c r="C31" s="24"/>
      <c r="D31" s="24"/>
      <c r="E31" s="24"/>
      <c r="F31" s="94"/>
      <c r="G31" s="24"/>
      <c r="H31" s="24"/>
      <c r="I31" s="92"/>
    </row>
    <row r="32" spans="1:9" ht="186.75" customHeight="1" hidden="1">
      <c r="A32" s="13" t="s">
        <v>13</v>
      </c>
      <c r="B32" s="21" t="s">
        <v>181</v>
      </c>
      <c r="C32" s="24">
        <v>0</v>
      </c>
      <c r="D32" s="24">
        <v>0</v>
      </c>
      <c r="E32" s="24">
        <v>0</v>
      </c>
      <c r="F32" s="94" t="e">
        <f t="shared" si="0"/>
        <v>#DIV/0!</v>
      </c>
      <c r="G32" s="24" t="s">
        <v>358</v>
      </c>
      <c r="H32" s="123" t="s">
        <v>276</v>
      </c>
      <c r="I32" s="119">
        <v>0</v>
      </c>
    </row>
    <row r="33" spans="1:9" ht="76.5" hidden="1">
      <c r="A33" s="13" t="s">
        <v>53</v>
      </c>
      <c r="B33" s="21" t="s">
        <v>182</v>
      </c>
      <c r="C33" s="24">
        <v>0</v>
      </c>
      <c r="D33" s="24">
        <v>0</v>
      </c>
      <c r="E33" s="24">
        <v>0</v>
      </c>
      <c r="F33" s="94" t="e">
        <f t="shared" si="0"/>
        <v>#DIV/0!</v>
      </c>
      <c r="G33" s="24" t="s">
        <v>357</v>
      </c>
      <c r="H33" s="123" t="s">
        <v>277</v>
      </c>
      <c r="I33" s="119">
        <v>0</v>
      </c>
    </row>
    <row r="34" spans="1:9" ht="127.5" hidden="1">
      <c r="A34" s="13" t="s">
        <v>9</v>
      </c>
      <c r="B34" s="21" t="s">
        <v>183</v>
      </c>
      <c r="C34" s="24">
        <v>0</v>
      </c>
      <c r="D34" s="24">
        <v>0</v>
      </c>
      <c r="E34" s="24">
        <v>0</v>
      </c>
      <c r="F34" s="94" t="e">
        <f t="shared" si="0"/>
        <v>#DIV/0!</v>
      </c>
      <c r="G34" s="24" t="s">
        <v>357</v>
      </c>
      <c r="H34" s="123" t="s">
        <v>278</v>
      </c>
      <c r="I34" s="42">
        <v>0</v>
      </c>
    </row>
    <row r="35" spans="1:9" ht="128.25" customHeight="1">
      <c r="A35" s="13" t="s">
        <v>15</v>
      </c>
      <c r="B35" s="21" t="s">
        <v>184</v>
      </c>
      <c r="C35" s="42">
        <v>60</v>
      </c>
      <c r="D35" s="42">
        <v>60</v>
      </c>
      <c r="E35" s="42">
        <v>0</v>
      </c>
      <c r="F35" s="94">
        <f t="shared" si="0"/>
        <v>0</v>
      </c>
      <c r="G35" s="18" t="s">
        <v>481</v>
      </c>
      <c r="H35" s="123" t="s">
        <v>279</v>
      </c>
      <c r="I35" s="42"/>
    </row>
    <row r="36" spans="1:9" ht="71.25" customHeight="1">
      <c r="A36" s="13" t="s">
        <v>10</v>
      </c>
      <c r="B36" s="21" t="s">
        <v>185</v>
      </c>
      <c r="C36" s="42">
        <v>45</v>
      </c>
      <c r="D36" s="42">
        <v>45</v>
      </c>
      <c r="E36" s="42">
        <v>44.9</v>
      </c>
      <c r="F36" s="94">
        <f t="shared" si="0"/>
        <v>99.77777777777777</v>
      </c>
      <c r="G36" s="42"/>
      <c r="H36" s="123" t="s">
        <v>280</v>
      </c>
      <c r="I36" s="119">
        <v>6</v>
      </c>
    </row>
    <row r="37" spans="1:9" ht="21.75" customHeight="1">
      <c r="A37" s="45"/>
      <c r="B37" s="44" t="s">
        <v>32</v>
      </c>
      <c r="C37" s="92">
        <f>C36+C32+C33+C34+C35</f>
        <v>105</v>
      </c>
      <c r="D37" s="92">
        <f>D36+D32+D33+D34+D35</f>
        <v>105</v>
      </c>
      <c r="E37" s="92">
        <f>E36+E32+E33+E34+E35</f>
        <v>44.9</v>
      </c>
      <c r="F37" s="94">
        <f>E37/C37*100</f>
        <v>42.76190476190476</v>
      </c>
      <c r="G37" s="92"/>
      <c r="H37" s="92"/>
      <c r="I37" s="42"/>
    </row>
    <row r="38" spans="1:9" ht="51.75" customHeight="1">
      <c r="A38" s="13"/>
      <c r="B38" s="44" t="s">
        <v>353</v>
      </c>
      <c r="C38" s="42"/>
      <c r="D38" s="42"/>
      <c r="E38" s="42"/>
      <c r="F38" s="94"/>
      <c r="G38" s="42"/>
      <c r="H38" s="123"/>
      <c r="I38" s="42"/>
    </row>
    <row r="39" spans="1:9" ht="96" customHeight="1">
      <c r="A39" s="13" t="s">
        <v>354</v>
      </c>
      <c r="B39" s="21" t="s">
        <v>356</v>
      </c>
      <c r="C39" s="42">
        <v>20000</v>
      </c>
      <c r="D39" s="42">
        <v>20000</v>
      </c>
      <c r="E39" s="42">
        <v>10700.6</v>
      </c>
      <c r="F39" s="94">
        <f>E39/C39*100</f>
        <v>53.503</v>
      </c>
      <c r="G39" s="42"/>
      <c r="H39" s="123" t="s">
        <v>355</v>
      </c>
      <c r="I39" s="140"/>
    </row>
    <row r="40" spans="1:9" ht="13.5">
      <c r="A40" s="45"/>
      <c r="B40" s="44" t="s">
        <v>32</v>
      </c>
      <c r="C40" s="162">
        <f>C39</f>
        <v>20000</v>
      </c>
      <c r="D40" s="162">
        <f>D39</f>
        <v>20000</v>
      </c>
      <c r="E40" s="162">
        <f>E39</f>
        <v>10700.6</v>
      </c>
      <c r="F40" s="162">
        <f t="shared" si="0"/>
        <v>53.503</v>
      </c>
      <c r="G40" s="44"/>
      <c r="H40" s="44"/>
      <c r="I40" s="44"/>
    </row>
    <row r="41" spans="1:9" ht="12.75">
      <c r="A41" s="34"/>
      <c r="B41" s="35"/>
      <c r="C41" s="36"/>
      <c r="D41" s="36"/>
      <c r="E41" s="36"/>
      <c r="F41" s="36"/>
      <c r="G41" s="36"/>
      <c r="H41" s="36"/>
      <c r="I41" s="37"/>
    </row>
    <row r="42" spans="1:9" ht="12.75">
      <c r="A42" s="30"/>
      <c r="B42" s="157"/>
      <c r="C42" s="157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</sheetData>
  <sheetProtection/>
  <mergeCells count="11">
    <mergeCell ref="H6:H7"/>
    <mergeCell ref="I6:I7"/>
    <mergeCell ref="A2:I2"/>
    <mergeCell ref="A3:I3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.5511811023622047" bottom="0.15748031496062992" header="0.3937007874015748" footer="0.1181102362204724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1" sqref="E11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3" width="13.421875" style="0" customWidth="1"/>
    <col min="4" max="4" width="10.28125" style="0" customWidth="1"/>
    <col min="5" max="5" width="12.7109375" style="0" customWidth="1"/>
    <col min="6" max="6" width="10.8515625" style="0" customWidth="1"/>
    <col min="7" max="7" width="21.28125" style="0" customWidth="1"/>
    <col min="8" max="8" width="19.140625" style="0" customWidth="1"/>
    <col min="9" max="9" width="28.28125" style="0" customWidth="1"/>
  </cols>
  <sheetData>
    <row r="1" spans="3:4" ht="12.75">
      <c r="C1" s="3"/>
      <c r="D1" s="3"/>
    </row>
    <row r="2" spans="1:9" ht="12.75">
      <c r="A2" s="189" t="s">
        <v>221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90" t="s">
        <v>479</v>
      </c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"/>
      <c r="B4" s="7"/>
      <c r="C4" s="2"/>
      <c r="D4" s="2"/>
      <c r="E4" s="2"/>
      <c r="F4" s="8"/>
      <c r="G4" s="8"/>
      <c r="H4" s="8"/>
      <c r="I4" s="4"/>
    </row>
    <row r="5" spans="1:9" ht="12.75">
      <c r="A5" s="6"/>
      <c r="B5" s="4"/>
      <c r="C5" s="5"/>
      <c r="D5" s="5"/>
      <c r="E5" s="5"/>
      <c r="F5" s="5"/>
      <c r="G5" s="5"/>
      <c r="H5" s="5"/>
      <c r="I5" s="4" t="s">
        <v>24</v>
      </c>
    </row>
    <row r="6" spans="1:9" ht="12.75" customHeight="1">
      <c r="A6" s="191" t="s">
        <v>29</v>
      </c>
      <c r="B6" s="187" t="s">
        <v>230</v>
      </c>
      <c r="C6" s="193" t="s">
        <v>223</v>
      </c>
      <c r="D6" s="195" t="s">
        <v>224</v>
      </c>
      <c r="E6" s="187" t="s">
        <v>225</v>
      </c>
      <c r="F6" s="187" t="s">
        <v>229</v>
      </c>
      <c r="G6" s="187" t="s">
        <v>226</v>
      </c>
      <c r="H6" s="187" t="s">
        <v>227</v>
      </c>
      <c r="I6" s="187" t="s">
        <v>228</v>
      </c>
    </row>
    <row r="7" spans="1:9" ht="78" customHeight="1">
      <c r="A7" s="192"/>
      <c r="B7" s="188"/>
      <c r="C7" s="194"/>
      <c r="D7" s="196"/>
      <c r="E7" s="188"/>
      <c r="F7" s="188"/>
      <c r="G7" s="188"/>
      <c r="H7" s="188"/>
      <c r="I7" s="188"/>
    </row>
    <row r="8" spans="1:9" ht="17.25" customHeight="1">
      <c r="A8" s="9" t="s">
        <v>43</v>
      </c>
      <c r="B8" s="4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27">
      <c r="A9" s="87" t="s">
        <v>44</v>
      </c>
      <c r="B9" s="88" t="s">
        <v>231</v>
      </c>
      <c r="C9" s="77">
        <f>C23+C26+C37+C45+C30</f>
        <v>49432</v>
      </c>
      <c r="D9" s="77">
        <f>D23+D26+D37+D45+D30</f>
        <v>49432</v>
      </c>
      <c r="E9" s="77">
        <f>E23+E26+E37+E45+E30</f>
        <v>49261</v>
      </c>
      <c r="F9" s="65">
        <f>E9/C9*100</f>
        <v>99.65407023790257</v>
      </c>
      <c r="G9" s="77"/>
      <c r="H9" s="77"/>
      <c r="I9" s="77"/>
    </row>
    <row r="10" spans="1:9" ht="27">
      <c r="A10" s="13"/>
      <c r="B10" s="44" t="s">
        <v>194</v>
      </c>
      <c r="C10" s="24"/>
      <c r="D10" s="24"/>
      <c r="E10" s="24"/>
      <c r="F10" s="94"/>
      <c r="G10" s="24"/>
      <c r="H10" s="24"/>
      <c r="I10" s="92"/>
    </row>
    <row r="11" spans="1:9" ht="140.25" customHeight="1">
      <c r="A11" s="13" t="s">
        <v>31</v>
      </c>
      <c r="B11" s="21" t="s">
        <v>188</v>
      </c>
      <c r="C11" s="24">
        <v>469.9</v>
      </c>
      <c r="D11" s="24">
        <v>469.9</v>
      </c>
      <c r="E11" s="24">
        <v>451.1</v>
      </c>
      <c r="F11" s="94">
        <f>E11/C11*100</f>
        <v>95.99914875505428</v>
      </c>
      <c r="G11" s="24"/>
      <c r="H11" s="24" t="s">
        <v>241</v>
      </c>
      <c r="I11" s="42" t="s">
        <v>407</v>
      </c>
    </row>
    <row r="12" spans="1:9" ht="95.25" customHeight="1">
      <c r="A12" s="13" t="s">
        <v>97</v>
      </c>
      <c r="B12" s="21" t="s">
        <v>189</v>
      </c>
      <c r="C12" s="24">
        <v>706.7</v>
      </c>
      <c r="D12" s="24">
        <v>706.7</v>
      </c>
      <c r="E12" s="24">
        <v>706.6</v>
      </c>
      <c r="F12" s="94">
        <f>E12/C12*100</f>
        <v>99.98584972406962</v>
      </c>
      <c r="G12" s="24"/>
      <c r="H12" s="24" t="s">
        <v>2</v>
      </c>
      <c r="I12" s="24" t="s">
        <v>265</v>
      </c>
    </row>
    <row r="13" spans="1:9" ht="78" customHeight="1">
      <c r="A13" s="202" t="s">
        <v>196</v>
      </c>
      <c r="B13" s="21" t="s">
        <v>195</v>
      </c>
      <c r="C13" s="199">
        <v>13051.8</v>
      </c>
      <c r="D13" s="199">
        <v>13051.8</v>
      </c>
      <c r="E13" s="199">
        <v>13051.8</v>
      </c>
      <c r="F13" s="199">
        <f>E13/C13*100</f>
        <v>100</v>
      </c>
      <c r="G13" s="208"/>
      <c r="H13" s="199" t="s">
        <v>435</v>
      </c>
      <c r="I13" s="205" t="s">
        <v>453</v>
      </c>
    </row>
    <row r="14" spans="1:9" ht="30.75" customHeight="1">
      <c r="A14" s="203"/>
      <c r="B14" s="21"/>
      <c r="C14" s="200"/>
      <c r="D14" s="200"/>
      <c r="E14" s="200"/>
      <c r="F14" s="200"/>
      <c r="G14" s="209"/>
      <c r="H14" s="200"/>
      <c r="I14" s="206"/>
    </row>
    <row r="15" spans="1:9" ht="36.75" customHeight="1" hidden="1">
      <c r="A15" s="203"/>
      <c r="B15" s="21"/>
      <c r="C15" s="200"/>
      <c r="D15" s="200"/>
      <c r="E15" s="200"/>
      <c r="F15" s="200"/>
      <c r="G15" s="99"/>
      <c r="H15" s="99"/>
      <c r="I15" s="206"/>
    </row>
    <row r="16" spans="1:9" ht="24.75" customHeight="1" hidden="1">
      <c r="A16" s="204"/>
      <c r="B16" s="21"/>
      <c r="C16" s="201"/>
      <c r="D16" s="201"/>
      <c r="E16" s="201"/>
      <c r="F16" s="201"/>
      <c r="G16" s="100"/>
      <c r="H16" s="100"/>
      <c r="I16" s="207"/>
    </row>
    <row r="17" spans="1:9" ht="88.5" customHeight="1">
      <c r="A17" s="13" t="s">
        <v>16</v>
      </c>
      <c r="B17" s="21" t="s">
        <v>294</v>
      </c>
      <c r="C17" s="42">
        <v>57</v>
      </c>
      <c r="D17" s="42">
        <v>57</v>
      </c>
      <c r="E17" s="42">
        <v>20.1</v>
      </c>
      <c r="F17" s="42">
        <f aca="true" t="shared" si="0" ref="F17:F23">E17/C17*100</f>
        <v>35.26315789473685</v>
      </c>
      <c r="G17" s="42"/>
      <c r="H17" s="42" t="s">
        <v>3</v>
      </c>
      <c r="I17" s="122" t="s">
        <v>394</v>
      </c>
    </row>
    <row r="18" spans="1:9" ht="129" customHeight="1">
      <c r="A18" s="13" t="s">
        <v>17</v>
      </c>
      <c r="B18" s="21" t="s">
        <v>197</v>
      </c>
      <c r="C18" s="42">
        <v>213</v>
      </c>
      <c r="D18" s="42">
        <v>213</v>
      </c>
      <c r="E18" s="42">
        <v>213</v>
      </c>
      <c r="F18" s="42">
        <f t="shared" si="0"/>
        <v>100</v>
      </c>
      <c r="G18" s="122"/>
      <c r="H18" s="42" t="s">
        <v>4</v>
      </c>
      <c r="I18" s="122" t="s">
        <v>359</v>
      </c>
    </row>
    <row r="19" spans="1:9" ht="60" customHeight="1">
      <c r="A19" s="13" t="s">
        <v>46</v>
      </c>
      <c r="B19" s="21" t="s">
        <v>198</v>
      </c>
      <c r="C19" s="42">
        <v>243</v>
      </c>
      <c r="D19" s="42">
        <v>243</v>
      </c>
      <c r="E19" s="42">
        <v>243</v>
      </c>
      <c r="F19" s="42">
        <f t="shared" si="0"/>
        <v>100</v>
      </c>
      <c r="G19" s="42"/>
      <c r="H19" s="122" t="s">
        <v>258</v>
      </c>
      <c r="I19" s="122" t="s">
        <v>258</v>
      </c>
    </row>
    <row r="20" spans="1:9" ht="85.5" customHeight="1">
      <c r="A20" s="13" t="s">
        <v>39</v>
      </c>
      <c r="B20" s="21" t="s">
        <v>208</v>
      </c>
      <c r="C20" s="42">
        <v>150</v>
      </c>
      <c r="D20" s="42">
        <v>150</v>
      </c>
      <c r="E20" s="42">
        <v>150</v>
      </c>
      <c r="F20" s="42">
        <f t="shared" si="0"/>
        <v>100</v>
      </c>
      <c r="G20" s="42" t="s">
        <v>455</v>
      </c>
      <c r="H20" s="122" t="s">
        <v>321</v>
      </c>
      <c r="I20" s="42" t="s">
        <v>454</v>
      </c>
    </row>
    <row r="21" spans="1:9" ht="81.75" customHeight="1">
      <c r="A21" s="13" t="s">
        <v>209</v>
      </c>
      <c r="B21" s="21" t="s">
        <v>210</v>
      </c>
      <c r="C21" s="42">
        <v>40.7</v>
      </c>
      <c r="D21" s="42">
        <v>40.7</v>
      </c>
      <c r="E21" s="42">
        <v>20.3</v>
      </c>
      <c r="F21" s="42">
        <f t="shared" si="0"/>
        <v>49.877149877149876</v>
      </c>
      <c r="G21" s="42"/>
      <c r="H21" s="122" t="s">
        <v>5</v>
      </c>
      <c r="I21" s="42" t="s">
        <v>468</v>
      </c>
    </row>
    <row r="22" spans="1:9" ht="96.75" customHeight="1">
      <c r="A22" s="13" t="s">
        <v>341</v>
      </c>
      <c r="B22" s="21" t="s">
        <v>342</v>
      </c>
      <c r="C22" s="42">
        <v>3541.1</v>
      </c>
      <c r="D22" s="42">
        <v>3541.1</v>
      </c>
      <c r="E22" s="42">
        <v>3541.1</v>
      </c>
      <c r="F22" s="42">
        <f t="shared" si="0"/>
        <v>100</v>
      </c>
      <c r="G22" s="42"/>
      <c r="H22" s="122" t="s">
        <v>436</v>
      </c>
      <c r="I22" s="42"/>
    </row>
    <row r="23" spans="1:9" ht="13.5">
      <c r="A23" s="45"/>
      <c r="B23" s="44" t="s">
        <v>199</v>
      </c>
      <c r="C23" s="110">
        <f>SUM(C11:C22)</f>
        <v>18473.2</v>
      </c>
      <c r="D23" s="110">
        <f>SUM(D11:D22)</f>
        <v>18473.2</v>
      </c>
      <c r="E23" s="110">
        <f>SUM(E11:E22)</f>
        <v>18397</v>
      </c>
      <c r="F23" s="110">
        <f t="shared" si="0"/>
        <v>99.58751055583222</v>
      </c>
      <c r="G23" s="110"/>
      <c r="H23" s="110"/>
      <c r="I23" s="110"/>
    </row>
    <row r="24" spans="1:9" ht="27">
      <c r="A24" s="13"/>
      <c r="B24" s="44" t="s">
        <v>200</v>
      </c>
      <c r="C24" s="42"/>
      <c r="D24" s="42"/>
      <c r="E24" s="42"/>
      <c r="F24" s="42"/>
      <c r="G24" s="42"/>
      <c r="H24" s="42"/>
      <c r="I24" s="92"/>
    </row>
    <row r="25" spans="1:9" ht="198.75" customHeight="1">
      <c r="A25" s="13" t="s">
        <v>23</v>
      </c>
      <c r="B25" s="21" t="s">
        <v>190</v>
      </c>
      <c r="C25" s="24">
        <v>6766.8</v>
      </c>
      <c r="D25" s="24">
        <v>6766.8</v>
      </c>
      <c r="E25" s="24">
        <v>6766.8</v>
      </c>
      <c r="F25" s="42">
        <f>E25/C25*100</f>
        <v>100</v>
      </c>
      <c r="G25" s="149"/>
      <c r="H25" s="24" t="s">
        <v>242</v>
      </c>
      <c r="I25" s="146" t="s">
        <v>388</v>
      </c>
    </row>
    <row r="26" spans="1:9" ht="13.5">
      <c r="A26" s="45"/>
      <c r="B26" s="44" t="s">
        <v>199</v>
      </c>
      <c r="C26" s="111">
        <f>SUM(C25)</f>
        <v>6766.8</v>
      </c>
      <c r="D26" s="111">
        <f>SUM(D25)</f>
        <v>6766.8</v>
      </c>
      <c r="E26" s="111">
        <f>SUM(E25)</f>
        <v>6766.8</v>
      </c>
      <c r="F26" s="110">
        <v>41.1</v>
      </c>
      <c r="G26" s="111"/>
      <c r="H26" s="111"/>
      <c r="I26" s="110"/>
    </row>
    <row r="27" spans="1:9" ht="40.5">
      <c r="A27" s="45"/>
      <c r="B27" s="44" t="s">
        <v>201</v>
      </c>
      <c r="C27" s="14"/>
      <c r="D27" s="14"/>
      <c r="E27" s="14"/>
      <c r="F27" s="42"/>
      <c r="G27" s="14"/>
      <c r="H27" s="14"/>
      <c r="I27" s="92"/>
    </row>
    <row r="28" spans="1:9" ht="87" customHeight="1">
      <c r="A28" s="13" t="s">
        <v>37</v>
      </c>
      <c r="B28" s="21" t="s">
        <v>191</v>
      </c>
      <c r="C28" s="12">
        <v>240</v>
      </c>
      <c r="D28" s="12">
        <v>240</v>
      </c>
      <c r="E28" s="12">
        <v>240</v>
      </c>
      <c r="F28" s="42">
        <f>E28/C28*100</f>
        <v>100</v>
      </c>
      <c r="G28" s="124"/>
      <c r="H28" s="48" t="s">
        <v>322</v>
      </c>
      <c r="I28" s="42" t="s">
        <v>323</v>
      </c>
    </row>
    <row r="29" spans="1:9" ht="141" customHeight="1">
      <c r="A29" s="13" t="s">
        <v>8</v>
      </c>
      <c r="B29" s="21" t="s">
        <v>343</v>
      </c>
      <c r="C29" s="12">
        <v>16.8</v>
      </c>
      <c r="D29" s="12">
        <v>16.8</v>
      </c>
      <c r="E29" s="12">
        <v>16.7</v>
      </c>
      <c r="F29" s="42">
        <f>E29/C29*100</f>
        <v>99.4047619047619</v>
      </c>
      <c r="G29" s="124"/>
      <c r="H29" s="48" t="s">
        <v>437</v>
      </c>
      <c r="I29" s="122" t="s">
        <v>449</v>
      </c>
    </row>
    <row r="30" spans="1:9" ht="13.5" customHeight="1">
      <c r="A30" s="45"/>
      <c r="B30" s="44" t="s">
        <v>199</v>
      </c>
      <c r="C30" s="112">
        <f>SUM(C28:C29)</f>
        <v>256.8</v>
      </c>
      <c r="D30" s="112">
        <f>SUM(D28:D29)</f>
        <v>256.8</v>
      </c>
      <c r="E30" s="112">
        <f>SUM(E28:E29)</f>
        <v>256.7</v>
      </c>
      <c r="F30" s="112">
        <f>SUM(F28:F29)</f>
        <v>199.4047619047619</v>
      </c>
      <c r="G30" s="112"/>
      <c r="H30" s="112"/>
      <c r="I30" s="110"/>
    </row>
    <row r="31" spans="1:9" ht="27.75" customHeight="1">
      <c r="A31" s="13"/>
      <c r="B31" s="44" t="s">
        <v>202</v>
      </c>
      <c r="C31" s="93"/>
      <c r="D31" s="93"/>
      <c r="E31" s="93"/>
      <c r="F31" s="42"/>
      <c r="G31" s="43"/>
      <c r="H31" s="93"/>
      <c r="I31" s="92"/>
    </row>
    <row r="32" spans="1:9" ht="180.75" customHeight="1">
      <c r="A32" s="13" t="s">
        <v>7</v>
      </c>
      <c r="B32" s="21" t="s">
        <v>192</v>
      </c>
      <c r="C32" s="43">
        <v>6930</v>
      </c>
      <c r="D32" s="43">
        <v>6930</v>
      </c>
      <c r="E32" s="43">
        <v>6905.3</v>
      </c>
      <c r="F32" s="42">
        <f>E32/C32*100</f>
        <v>99.64357864357865</v>
      </c>
      <c r="G32" s="124"/>
      <c r="H32" s="121" t="s">
        <v>246</v>
      </c>
      <c r="I32" s="126" t="s">
        <v>360</v>
      </c>
    </row>
    <row r="33" spans="1:9" ht="152.25" customHeight="1">
      <c r="A33" s="13" t="s">
        <v>18</v>
      </c>
      <c r="B33" s="21" t="s">
        <v>28</v>
      </c>
      <c r="C33" s="12">
        <v>5870</v>
      </c>
      <c r="D33" s="12">
        <v>5870</v>
      </c>
      <c r="E33" s="12">
        <v>5800</v>
      </c>
      <c r="F33" s="42">
        <f>E33/C33*100</f>
        <v>98.80749574105621</v>
      </c>
      <c r="G33" s="124"/>
      <c r="H33" s="121" t="s">
        <v>247</v>
      </c>
      <c r="I33" s="121" t="s">
        <v>395</v>
      </c>
    </row>
    <row r="34" spans="1:9" ht="138.75" customHeight="1">
      <c r="A34" s="13" t="s">
        <v>203</v>
      </c>
      <c r="B34" s="21" t="s">
        <v>204</v>
      </c>
      <c r="C34" s="12">
        <v>550</v>
      </c>
      <c r="D34" s="12">
        <v>550</v>
      </c>
      <c r="E34" s="12">
        <v>550</v>
      </c>
      <c r="F34" s="42">
        <f>E34/C34*100</f>
        <v>100</v>
      </c>
      <c r="G34" s="12"/>
      <c r="H34" s="121" t="s">
        <v>245</v>
      </c>
      <c r="I34" s="125">
        <v>1</v>
      </c>
    </row>
    <row r="35" spans="1:9" ht="21.75" customHeight="1" hidden="1">
      <c r="A35" s="45"/>
      <c r="B35" s="44" t="s">
        <v>32</v>
      </c>
      <c r="C35" s="12"/>
      <c r="D35" s="12"/>
      <c r="E35" s="12"/>
      <c r="F35" s="42" t="e">
        <f>E35/C35*10</f>
        <v>#DIV/0!</v>
      </c>
      <c r="G35" s="12"/>
      <c r="H35" s="12"/>
      <c r="I35" s="42"/>
    </row>
    <row r="36" spans="1:9" ht="40.5" customHeight="1">
      <c r="A36" s="13" t="s">
        <v>211</v>
      </c>
      <c r="B36" s="21" t="s">
        <v>212</v>
      </c>
      <c r="C36" s="12">
        <v>500</v>
      </c>
      <c r="D36" s="12">
        <v>500</v>
      </c>
      <c r="E36" s="12">
        <v>500</v>
      </c>
      <c r="F36" s="42">
        <f>E36/C36*100</f>
        <v>100</v>
      </c>
      <c r="G36" s="124"/>
      <c r="H36" s="121" t="s">
        <v>6</v>
      </c>
      <c r="I36" s="42"/>
    </row>
    <row r="37" spans="1:9" ht="13.5" customHeight="1">
      <c r="A37" s="45"/>
      <c r="B37" s="44" t="s">
        <v>199</v>
      </c>
      <c r="C37" s="112">
        <f>SUM(C32:C36)</f>
        <v>13850</v>
      </c>
      <c r="D37" s="112">
        <f>SUM(D32:D36)</f>
        <v>13850</v>
      </c>
      <c r="E37" s="112">
        <f>SUM(E32:E36)</f>
        <v>13755.3</v>
      </c>
      <c r="F37" s="110">
        <f>E37/C37*100</f>
        <v>99.31624548736463</v>
      </c>
      <c r="G37" s="112"/>
      <c r="H37" s="112"/>
      <c r="I37" s="42"/>
    </row>
    <row r="38" spans="1:9" ht="12.75" customHeight="1">
      <c r="A38" s="13"/>
      <c r="B38" s="137" t="s">
        <v>305</v>
      </c>
      <c r="C38" s="12"/>
      <c r="D38" s="12"/>
      <c r="E38" s="12"/>
      <c r="F38" s="42"/>
      <c r="G38" s="124"/>
      <c r="H38" s="121"/>
      <c r="I38" s="42"/>
    </row>
    <row r="39" spans="1:9" ht="30.75" customHeight="1">
      <c r="A39" s="13" t="s">
        <v>179</v>
      </c>
      <c r="B39" s="21" t="s">
        <v>306</v>
      </c>
      <c r="C39" s="12"/>
      <c r="D39" s="12"/>
      <c r="E39" s="12"/>
      <c r="F39" s="42"/>
      <c r="G39" s="124"/>
      <c r="H39" s="121"/>
      <c r="I39" s="199" t="s">
        <v>405</v>
      </c>
    </row>
    <row r="40" spans="1:9" ht="142.5" customHeight="1">
      <c r="A40" s="13" t="s">
        <v>307</v>
      </c>
      <c r="B40" s="21" t="s">
        <v>308</v>
      </c>
      <c r="C40" s="12">
        <v>3155.2</v>
      </c>
      <c r="D40" s="12">
        <v>3155.2</v>
      </c>
      <c r="E40" s="12">
        <v>3155.2</v>
      </c>
      <c r="F40" s="42">
        <f>E40/D40*100</f>
        <v>100</v>
      </c>
      <c r="G40" s="124"/>
      <c r="H40" s="121" t="s">
        <v>317</v>
      </c>
      <c r="I40" s="200"/>
    </row>
    <row r="41" spans="1:9" ht="81" customHeight="1">
      <c r="A41" s="13" t="s">
        <v>309</v>
      </c>
      <c r="B41" s="21" t="s">
        <v>310</v>
      </c>
      <c r="C41" s="12">
        <v>1930</v>
      </c>
      <c r="D41" s="12">
        <v>1930</v>
      </c>
      <c r="E41" s="12">
        <v>1930</v>
      </c>
      <c r="F41" s="42">
        <f>E41/D41*100</f>
        <v>100</v>
      </c>
      <c r="G41" s="124"/>
      <c r="H41" s="121" t="s">
        <v>317</v>
      </c>
      <c r="I41" s="201"/>
    </row>
    <row r="42" spans="1:9" ht="23.25" customHeight="1">
      <c r="A42" s="13" t="s">
        <v>311</v>
      </c>
      <c r="B42" s="21" t="s">
        <v>312</v>
      </c>
      <c r="C42" s="12"/>
      <c r="D42" s="12"/>
      <c r="E42" s="12"/>
      <c r="F42" s="42"/>
      <c r="G42" s="124"/>
      <c r="H42" s="121"/>
      <c r="I42" s="42"/>
    </row>
    <row r="43" spans="1:9" ht="54" customHeight="1">
      <c r="A43" s="13" t="s">
        <v>313</v>
      </c>
      <c r="B43" s="21" t="s">
        <v>314</v>
      </c>
      <c r="C43" s="12">
        <v>2000</v>
      </c>
      <c r="D43" s="12">
        <v>2000</v>
      </c>
      <c r="E43" s="12">
        <v>2000</v>
      </c>
      <c r="F43" s="42">
        <f>E43/C43*100</f>
        <v>100</v>
      </c>
      <c r="G43" s="124"/>
      <c r="H43" s="121" t="s">
        <v>318</v>
      </c>
      <c r="I43" s="121" t="s">
        <v>318</v>
      </c>
    </row>
    <row r="44" spans="1:9" ht="68.25" customHeight="1">
      <c r="A44" s="13" t="s">
        <v>315</v>
      </c>
      <c r="B44" s="21" t="s">
        <v>316</v>
      </c>
      <c r="C44" s="12">
        <v>3000</v>
      </c>
      <c r="D44" s="12">
        <v>3000</v>
      </c>
      <c r="E44" s="12">
        <v>3000</v>
      </c>
      <c r="F44" s="42">
        <f>E44/C44*100</f>
        <v>100</v>
      </c>
      <c r="G44" s="124"/>
      <c r="H44" s="121" t="s">
        <v>319</v>
      </c>
      <c r="I44" s="121" t="s">
        <v>319</v>
      </c>
    </row>
    <row r="45" spans="1:9" ht="13.5">
      <c r="A45" s="45"/>
      <c r="B45" s="44" t="s">
        <v>199</v>
      </c>
      <c r="C45" s="112">
        <f>SUM(C40:C44)</f>
        <v>10085.2</v>
      </c>
      <c r="D45" s="112">
        <f>SUM(D40:D44)</f>
        <v>10085.2</v>
      </c>
      <c r="E45" s="112">
        <f>SUM(E40:E44)</f>
        <v>10085.2</v>
      </c>
      <c r="F45" s="112">
        <f>E45/C45*100</f>
        <v>100</v>
      </c>
      <c r="G45" s="112"/>
      <c r="H45" s="112"/>
      <c r="I45" s="11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</sheetData>
  <sheetProtection/>
  <mergeCells count="20">
    <mergeCell ref="I39:I41"/>
    <mergeCell ref="I6:I7"/>
    <mergeCell ref="A13:A16"/>
    <mergeCell ref="C13:C16"/>
    <mergeCell ref="E13:E16"/>
    <mergeCell ref="F13:F16"/>
    <mergeCell ref="I13:I16"/>
    <mergeCell ref="H13:H14"/>
    <mergeCell ref="D13:D16"/>
    <mergeCell ref="G13:G14"/>
    <mergeCell ref="A2:I2"/>
    <mergeCell ref="A3:I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" right="0" top="0.5511811023622047" bottom="0.15748031496062992" header="0.3937007874015748" footer="0.11811023622047245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pane xSplit="3" ySplit="6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13" sqref="B13"/>
    </sheetView>
  </sheetViews>
  <sheetFormatPr defaultColWidth="9.140625" defaultRowHeight="12.75"/>
  <cols>
    <col min="1" max="1" width="6.00390625" style="0" customWidth="1"/>
    <col min="2" max="2" width="54.421875" style="0" customWidth="1"/>
    <col min="3" max="3" width="11.7109375" style="0" customWidth="1"/>
    <col min="4" max="4" width="9.421875" style="0" customWidth="1"/>
    <col min="5" max="5" width="10.8515625" style="0" customWidth="1"/>
    <col min="6" max="6" width="8.8515625" style="0" customWidth="1"/>
    <col min="7" max="7" width="20.7109375" style="0" customWidth="1"/>
    <col min="8" max="8" width="14.28125" style="0" customWidth="1"/>
    <col min="9" max="9" width="55.2812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62.25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 hidden="1">
      <c r="A7" s="15"/>
      <c r="B7" s="16" t="s">
        <v>50</v>
      </c>
      <c r="C7" s="17"/>
      <c r="D7" s="17"/>
      <c r="E7" s="17"/>
      <c r="F7" s="65" t="e">
        <f aca="true" t="shared" si="0" ref="F7:F39">E7/C7*100</f>
        <v>#DIV/0!</v>
      </c>
      <c r="G7" s="17"/>
      <c r="H7" s="17"/>
      <c r="I7" s="12"/>
    </row>
    <row r="8" spans="1:9" ht="69" customHeight="1" hidden="1">
      <c r="A8" s="15" t="s">
        <v>37</v>
      </c>
      <c r="B8" s="31" t="s">
        <v>51</v>
      </c>
      <c r="C8" s="18">
        <v>0</v>
      </c>
      <c r="D8" s="18"/>
      <c r="E8" s="17"/>
      <c r="F8" s="65" t="e">
        <f t="shared" si="0"/>
        <v>#DIV/0!</v>
      </c>
      <c r="G8" s="17"/>
      <c r="H8" s="17"/>
      <c r="I8" s="12"/>
    </row>
    <row r="9" spans="1:9" ht="51" hidden="1">
      <c r="A9" s="15" t="s">
        <v>14</v>
      </c>
      <c r="B9" s="31" t="s">
        <v>52</v>
      </c>
      <c r="C9" s="18">
        <v>0</v>
      </c>
      <c r="D9" s="18"/>
      <c r="E9" s="17"/>
      <c r="F9" s="65" t="e">
        <f t="shared" si="0"/>
        <v>#DIV/0!</v>
      </c>
      <c r="G9" s="17"/>
      <c r="H9" s="17"/>
      <c r="I9" s="12"/>
    </row>
    <row r="10" spans="1:9" ht="12.75" hidden="1">
      <c r="A10" s="15"/>
      <c r="B10" s="16" t="s">
        <v>32</v>
      </c>
      <c r="C10" s="17">
        <f>C8+C9</f>
        <v>0</v>
      </c>
      <c r="D10" s="17"/>
      <c r="E10" s="17">
        <f>E8+E9</f>
        <v>0</v>
      </c>
      <c r="F10" s="65" t="e">
        <f t="shared" si="0"/>
        <v>#DIV/0!</v>
      </c>
      <c r="G10" s="17"/>
      <c r="H10" s="17"/>
      <c r="I10" s="12"/>
    </row>
    <row r="11" spans="1:9" ht="25.5">
      <c r="A11" s="63" t="s">
        <v>19</v>
      </c>
      <c r="B11" s="64" t="s">
        <v>95</v>
      </c>
      <c r="C11" s="70">
        <f>C16+C25+C34+C39</f>
        <v>541800</v>
      </c>
      <c r="D11" s="70">
        <f>D16+D25+D34+D39</f>
        <v>541800</v>
      </c>
      <c r="E11" s="70">
        <f>E16+E25+E34+E39</f>
        <v>537601.1</v>
      </c>
      <c r="F11" s="65">
        <f t="shared" si="0"/>
        <v>99.2250092284976</v>
      </c>
      <c r="G11" s="70"/>
      <c r="H11" s="70"/>
      <c r="I11" s="70"/>
    </row>
    <row r="12" spans="1:9" ht="27">
      <c r="A12" s="71"/>
      <c r="B12" s="52" t="s">
        <v>96</v>
      </c>
      <c r="C12" s="66"/>
      <c r="D12" s="66"/>
      <c r="E12" s="69"/>
      <c r="F12" s="69"/>
      <c r="G12" s="69"/>
      <c r="H12" s="69"/>
      <c r="I12" s="66"/>
    </row>
    <row r="13" spans="1:9" ht="89.25" customHeight="1">
      <c r="A13" s="22" t="s">
        <v>31</v>
      </c>
      <c r="B13" s="147" t="s">
        <v>325</v>
      </c>
      <c r="C13" s="12">
        <v>500000</v>
      </c>
      <c r="D13" s="12">
        <v>500000</v>
      </c>
      <c r="E13" s="14">
        <v>500000</v>
      </c>
      <c r="F13" s="94">
        <f>E13/C13*100</f>
        <v>100</v>
      </c>
      <c r="G13" s="24"/>
      <c r="H13" s="24" t="s">
        <v>326</v>
      </c>
      <c r="I13" s="186" t="s">
        <v>476</v>
      </c>
    </row>
    <row r="14" spans="1:9" ht="62.25" customHeight="1">
      <c r="A14" s="22" t="s">
        <v>456</v>
      </c>
      <c r="B14" s="147" t="s">
        <v>457</v>
      </c>
      <c r="C14" s="12">
        <v>30000</v>
      </c>
      <c r="D14" s="12">
        <v>30000</v>
      </c>
      <c r="E14" s="14">
        <v>30000</v>
      </c>
      <c r="F14" s="94">
        <f>E14/C14*100</f>
        <v>100</v>
      </c>
      <c r="G14" s="24"/>
      <c r="H14" s="24" t="s">
        <v>461</v>
      </c>
      <c r="I14" s="186" t="s">
        <v>462</v>
      </c>
    </row>
    <row r="15" spans="1:9" ht="133.5" customHeight="1">
      <c r="A15" s="22" t="s">
        <v>97</v>
      </c>
      <c r="B15" s="25" t="s">
        <v>98</v>
      </c>
      <c r="C15" s="12">
        <v>4000</v>
      </c>
      <c r="D15" s="12">
        <v>4000</v>
      </c>
      <c r="E15" s="12">
        <v>1612.6</v>
      </c>
      <c r="F15" s="94">
        <f>E15/C15*100</f>
        <v>40.315</v>
      </c>
      <c r="G15" s="114"/>
      <c r="H15" s="114" t="s">
        <v>249</v>
      </c>
      <c r="I15" s="143" t="s">
        <v>484</v>
      </c>
    </row>
    <row r="16" spans="1:9" ht="13.5">
      <c r="A16" s="51"/>
      <c r="B16" s="52" t="s">
        <v>99</v>
      </c>
      <c r="C16" s="50">
        <f>SUM(C13:C15)</f>
        <v>534000</v>
      </c>
      <c r="D16" s="50">
        <f>SUM(D13:D15)</f>
        <v>534000</v>
      </c>
      <c r="E16" s="50">
        <f>SUM(E13:E15)</f>
        <v>531612.6</v>
      </c>
      <c r="F16" s="50">
        <f>E16/C16*100</f>
        <v>99.5529213483146</v>
      </c>
      <c r="G16" s="50"/>
      <c r="H16" s="50"/>
      <c r="I16" s="53"/>
    </row>
    <row r="17" spans="1:9" ht="40.5">
      <c r="A17" s="51"/>
      <c r="B17" s="52" t="s">
        <v>100</v>
      </c>
      <c r="C17" s="72"/>
      <c r="D17" s="72"/>
      <c r="E17" s="53"/>
      <c r="F17" s="69"/>
      <c r="G17" s="53"/>
      <c r="H17" s="53"/>
      <c r="I17" s="53"/>
    </row>
    <row r="18" spans="1:9" ht="40.5">
      <c r="A18" s="51"/>
      <c r="B18" s="52" t="s">
        <v>101</v>
      </c>
      <c r="C18" s="53"/>
      <c r="D18" s="53"/>
      <c r="E18" s="53"/>
      <c r="F18" s="69"/>
      <c r="G18" s="53"/>
      <c r="H18" s="53"/>
      <c r="I18" s="53"/>
    </row>
    <row r="19" spans="1:9" ht="0.75" customHeight="1">
      <c r="A19" s="22" t="s">
        <v>102</v>
      </c>
      <c r="B19" s="25" t="s">
        <v>103</v>
      </c>
      <c r="C19" s="18">
        <v>0</v>
      </c>
      <c r="D19" s="18">
        <v>0</v>
      </c>
      <c r="E19" s="18">
        <v>0</v>
      </c>
      <c r="F19" s="94" t="e">
        <f t="shared" si="0"/>
        <v>#DIV/0!</v>
      </c>
      <c r="G19" s="135" t="s">
        <v>281</v>
      </c>
      <c r="H19" s="18">
        <v>0</v>
      </c>
      <c r="I19" s="12">
        <v>0</v>
      </c>
    </row>
    <row r="20" spans="1:9" ht="78" customHeight="1">
      <c r="A20" s="22" t="s">
        <v>104</v>
      </c>
      <c r="B20" s="25" t="s">
        <v>105</v>
      </c>
      <c r="C20" s="18">
        <v>350</v>
      </c>
      <c r="D20" s="18">
        <v>350</v>
      </c>
      <c r="E20" s="18">
        <v>268.1</v>
      </c>
      <c r="F20" s="94">
        <f t="shared" si="0"/>
        <v>76.6</v>
      </c>
      <c r="G20" s="120"/>
      <c r="H20" s="182" t="s">
        <v>251</v>
      </c>
      <c r="I20" s="143" t="s">
        <v>400</v>
      </c>
    </row>
    <row r="21" spans="1:9" ht="38.25">
      <c r="A21" s="22" t="s">
        <v>106</v>
      </c>
      <c r="B21" s="46" t="s">
        <v>49</v>
      </c>
      <c r="C21" s="14">
        <v>100</v>
      </c>
      <c r="D21" s="14">
        <v>100</v>
      </c>
      <c r="E21" s="14">
        <v>0</v>
      </c>
      <c r="F21" s="94">
        <f t="shared" si="0"/>
        <v>0</v>
      </c>
      <c r="G21" s="120"/>
      <c r="H21" s="182" t="s">
        <v>252</v>
      </c>
      <c r="I21" s="121" t="s">
        <v>485</v>
      </c>
    </row>
    <row r="22" spans="1:9" ht="40.5" customHeight="1">
      <c r="A22" s="22" t="s">
        <v>107</v>
      </c>
      <c r="B22" s="46" t="s">
        <v>108</v>
      </c>
      <c r="C22" s="47">
        <v>5000</v>
      </c>
      <c r="D22" s="47">
        <v>5000</v>
      </c>
      <c r="E22" s="41">
        <v>5000</v>
      </c>
      <c r="F22" s="94">
        <f t="shared" si="0"/>
        <v>100</v>
      </c>
      <c r="G22" s="121"/>
      <c r="H22" s="182" t="s">
        <v>253</v>
      </c>
      <c r="I22" s="183" t="s">
        <v>413</v>
      </c>
    </row>
    <row r="23" spans="1:9" ht="69" customHeight="1">
      <c r="A23" s="22" t="s">
        <v>109</v>
      </c>
      <c r="B23" s="46" t="s">
        <v>110</v>
      </c>
      <c r="C23" s="48">
        <v>100</v>
      </c>
      <c r="D23" s="48">
        <v>100</v>
      </c>
      <c r="E23" s="48">
        <v>63.6</v>
      </c>
      <c r="F23" s="94">
        <f t="shared" si="0"/>
        <v>63.6</v>
      </c>
      <c r="G23" s="121" t="s">
        <v>474</v>
      </c>
      <c r="H23" s="48" t="s">
        <v>254</v>
      </c>
      <c r="I23" s="184" t="s">
        <v>444</v>
      </c>
    </row>
    <row r="24" spans="1:9" ht="25.5" hidden="1">
      <c r="A24" s="22" t="s">
        <v>111</v>
      </c>
      <c r="B24" s="46" t="s">
        <v>112</v>
      </c>
      <c r="C24" s="49">
        <v>0</v>
      </c>
      <c r="D24" s="49">
        <v>0</v>
      </c>
      <c r="E24" s="49">
        <v>0</v>
      </c>
      <c r="F24" s="94"/>
      <c r="G24" s="49"/>
      <c r="H24" s="49"/>
      <c r="I24" s="12"/>
    </row>
    <row r="25" spans="1:9" ht="12.75">
      <c r="A25" s="73"/>
      <c r="B25" s="74" t="s">
        <v>113</v>
      </c>
      <c r="C25" s="66">
        <f>SUM(C19:C24)</f>
        <v>5550</v>
      </c>
      <c r="D25" s="66">
        <f>SUM(D19:D24)</f>
        <v>5550</v>
      </c>
      <c r="E25" s="66">
        <f>SUM(E19:E24)</f>
        <v>5331.700000000001</v>
      </c>
      <c r="F25" s="69">
        <f t="shared" si="0"/>
        <v>96.06666666666668</v>
      </c>
      <c r="G25" s="66"/>
      <c r="H25" s="66"/>
      <c r="I25" s="53"/>
    </row>
    <row r="26" spans="1:9" ht="25.5" customHeight="1">
      <c r="A26" s="73"/>
      <c r="B26" s="52" t="s">
        <v>114</v>
      </c>
      <c r="C26" s="75"/>
      <c r="D26" s="75"/>
      <c r="E26" s="75"/>
      <c r="F26" s="103"/>
      <c r="G26" s="75"/>
      <c r="H26" s="75"/>
      <c r="I26" s="75"/>
    </row>
    <row r="27" spans="1:9" ht="0.75" customHeight="1" hidden="1">
      <c r="A27" s="22" t="s">
        <v>26</v>
      </c>
      <c r="B27" s="46" t="s">
        <v>115</v>
      </c>
      <c r="C27" s="24">
        <v>0</v>
      </c>
      <c r="D27" s="24">
        <v>0</v>
      </c>
      <c r="E27" s="24">
        <v>0</v>
      </c>
      <c r="F27" s="94" t="e">
        <f t="shared" si="0"/>
        <v>#DIV/0!</v>
      </c>
      <c r="G27" s="135" t="s">
        <v>282</v>
      </c>
      <c r="H27" s="24">
        <v>0</v>
      </c>
      <c r="I27" s="12">
        <v>0</v>
      </c>
    </row>
    <row r="28" spans="1:9" ht="33.75" hidden="1">
      <c r="A28" s="22" t="s">
        <v>116</v>
      </c>
      <c r="B28" s="46" t="s">
        <v>117</v>
      </c>
      <c r="C28" s="24"/>
      <c r="D28" s="24"/>
      <c r="E28" s="24">
        <v>0</v>
      </c>
      <c r="F28" s="94" t="e">
        <f t="shared" si="0"/>
        <v>#DIV/0!</v>
      </c>
      <c r="G28" s="135" t="s">
        <v>283</v>
      </c>
      <c r="H28" s="24">
        <v>0</v>
      </c>
      <c r="I28" s="12">
        <v>0</v>
      </c>
    </row>
    <row r="29" spans="1:9" ht="55.5" customHeight="1">
      <c r="A29" s="22" t="s">
        <v>118</v>
      </c>
      <c r="B29" s="46" t="s">
        <v>285</v>
      </c>
      <c r="C29" s="24">
        <v>2000</v>
      </c>
      <c r="D29" s="24">
        <v>2000</v>
      </c>
      <c r="E29" s="24">
        <v>538.5</v>
      </c>
      <c r="F29" s="94">
        <f t="shared" si="0"/>
        <v>26.924999999999997</v>
      </c>
      <c r="G29" s="149" t="s">
        <v>475</v>
      </c>
      <c r="H29" s="149" t="s">
        <v>250</v>
      </c>
      <c r="I29" s="149" t="s">
        <v>458</v>
      </c>
    </row>
    <row r="30" spans="1:9" ht="78.75" customHeight="1">
      <c r="A30" s="22" t="s">
        <v>119</v>
      </c>
      <c r="B30" s="46" t="s">
        <v>120</v>
      </c>
      <c r="C30" s="18">
        <v>100</v>
      </c>
      <c r="D30" s="18">
        <v>100</v>
      </c>
      <c r="E30" s="18">
        <v>50</v>
      </c>
      <c r="F30" s="94">
        <f t="shared" si="0"/>
        <v>50</v>
      </c>
      <c r="G30" s="18"/>
      <c r="H30" s="182" t="s">
        <v>255</v>
      </c>
      <c r="I30" s="149" t="s">
        <v>386</v>
      </c>
    </row>
    <row r="31" spans="1:9" ht="38.25" hidden="1">
      <c r="A31" s="22" t="s">
        <v>121</v>
      </c>
      <c r="B31" s="46" t="s">
        <v>122</v>
      </c>
      <c r="C31" s="18">
        <v>0</v>
      </c>
      <c r="D31" s="18">
        <v>0</v>
      </c>
      <c r="E31" s="18">
        <v>0</v>
      </c>
      <c r="F31" s="94"/>
      <c r="G31" s="18"/>
      <c r="H31" s="18"/>
      <c r="I31" s="12"/>
    </row>
    <row r="32" spans="1:9" ht="80.25" customHeight="1">
      <c r="A32" s="22" t="s">
        <v>123</v>
      </c>
      <c r="B32" s="46" t="s">
        <v>124</v>
      </c>
      <c r="C32" s="18">
        <v>50</v>
      </c>
      <c r="D32" s="18">
        <v>50</v>
      </c>
      <c r="E32" s="42">
        <v>0</v>
      </c>
      <c r="F32" s="94">
        <f t="shared" si="0"/>
        <v>0</v>
      </c>
      <c r="G32" s="149" t="s">
        <v>486</v>
      </c>
      <c r="H32" s="185" t="s">
        <v>256</v>
      </c>
      <c r="I32" s="149"/>
    </row>
    <row r="33" spans="1:9" ht="78.75" customHeight="1">
      <c r="A33" s="22" t="s">
        <v>125</v>
      </c>
      <c r="B33" s="46" t="s">
        <v>286</v>
      </c>
      <c r="C33" s="18">
        <v>50</v>
      </c>
      <c r="D33" s="18">
        <v>50</v>
      </c>
      <c r="E33" s="24">
        <v>18.3</v>
      </c>
      <c r="F33" s="94">
        <f t="shared" si="0"/>
        <v>36.6</v>
      </c>
      <c r="G33" s="149"/>
      <c r="H33" s="185" t="s">
        <v>344</v>
      </c>
      <c r="I33" s="149" t="s">
        <v>450</v>
      </c>
    </row>
    <row r="34" spans="1:9" ht="27.75" customHeight="1">
      <c r="A34" s="73"/>
      <c r="B34" s="74" t="s">
        <v>126</v>
      </c>
      <c r="C34" s="76">
        <f>SUM(C27:C33)</f>
        <v>2200</v>
      </c>
      <c r="D34" s="76">
        <f>SUM(D27:D33)</f>
        <v>2200</v>
      </c>
      <c r="E34" s="76">
        <f>SUM(E27:E33)</f>
        <v>606.8</v>
      </c>
      <c r="F34" s="69">
        <f t="shared" si="0"/>
        <v>27.58181818181818</v>
      </c>
      <c r="G34" s="76"/>
      <c r="H34" s="76"/>
      <c r="I34" s="76"/>
    </row>
    <row r="35" spans="1:9" ht="40.5">
      <c r="A35" s="51"/>
      <c r="B35" s="52" t="s">
        <v>127</v>
      </c>
      <c r="C35" s="76"/>
      <c r="D35" s="76"/>
      <c r="E35" s="76"/>
      <c r="F35" s="103"/>
      <c r="G35" s="76"/>
      <c r="H35" s="76"/>
      <c r="I35" s="76"/>
    </row>
    <row r="36" spans="1:9" ht="49.5" customHeight="1">
      <c r="A36" s="22" t="s">
        <v>128</v>
      </c>
      <c r="B36" s="26" t="s">
        <v>129</v>
      </c>
      <c r="C36" s="18">
        <v>50</v>
      </c>
      <c r="D36" s="18">
        <v>50</v>
      </c>
      <c r="E36" s="18">
        <v>50</v>
      </c>
      <c r="F36" s="94">
        <f t="shared" si="0"/>
        <v>100</v>
      </c>
      <c r="G36" s="120"/>
      <c r="H36" s="182" t="s">
        <v>257</v>
      </c>
      <c r="I36" s="173" t="s">
        <v>384</v>
      </c>
    </row>
    <row r="37" spans="1:9" ht="1.5" customHeight="1" hidden="1">
      <c r="A37" s="22" t="s">
        <v>130</v>
      </c>
      <c r="B37" s="26" t="s">
        <v>131</v>
      </c>
      <c r="C37" s="18">
        <v>0</v>
      </c>
      <c r="D37" s="18">
        <v>0</v>
      </c>
      <c r="E37" s="18">
        <v>0</v>
      </c>
      <c r="F37" s="94" t="e">
        <f t="shared" si="0"/>
        <v>#DIV/0!</v>
      </c>
      <c r="G37" s="149"/>
      <c r="H37" s="18"/>
      <c r="I37" s="12"/>
    </row>
    <row r="38" spans="1:9" ht="31.5" customHeight="1" hidden="1">
      <c r="A38" s="22" t="s">
        <v>132</v>
      </c>
      <c r="B38" s="26" t="s">
        <v>133</v>
      </c>
      <c r="C38" s="18">
        <v>0</v>
      </c>
      <c r="D38" s="18">
        <v>0</v>
      </c>
      <c r="E38" s="14">
        <v>0</v>
      </c>
      <c r="F38" s="94" t="e">
        <f t="shared" si="0"/>
        <v>#DIV/0!</v>
      </c>
      <c r="G38" s="149"/>
      <c r="H38" s="18"/>
      <c r="I38" s="12"/>
    </row>
    <row r="39" spans="1:9" ht="12.75">
      <c r="A39" s="73"/>
      <c r="B39" s="74" t="s">
        <v>134</v>
      </c>
      <c r="C39" s="76">
        <f>SUM(C36:C38)</f>
        <v>50</v>
      </c>
      <c r="D39" s="76">
        <f>SUM(D36:D38)</f>
        <v>50</v>
      </c>
      <c r="E39" s="76">
        <f>SUM(E36:E38)</f>
        <v>50</v>
      </c>
      <c r="F39" s="69">
        <f t="shared" si="0"/>
        <v>100</v>
      </c>
      <c r="G39" s="76"/>
      <c r="H39" s="76"/>
      <c r="I39" s="66"/>
    </row>
    <row r="40" spans="1:9" ht="12.75">
      <c r="A40" s="197"/>
      <c r="B40" s="197"/>
      <c r="C40" s="5"/>
      <c r="D40" s="5"/>
      <c r="E40" s="29"/>
      <c r="F40" s="5"/>
      <c r="G40" s="5"/>
      <c r="H40" s="5"/>
      <c r="I40" s="4"/>
    </row>
    <row r="41" spans="1:9" ht="12.75">
      <c r="A41" s="28"/>
      <c r="B41" s="1"/>
      <c r="C41" s="5"/>
      <c r="D41" s="5"/>
      <c r="E41" s="5"/>
      <c r="F41" s="5"/>
      <c r="G41" s="5"/>
      <c r="H41" s="5"/>
      <c r="I41" s="4"/>
    </row>
    <row r="42" spans="1:9" ht="12.75">
      <c r="A42" s="197"/>
      <c r="B42" s="197"/>
      <c r="C42" s="30"/>
      <c r="D42" s="30"/>
      <c r="E42" s="29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</sheetData>
  <sheetProtection/>
  <mergeCells count="13">
    <mergeCell ref="D4:D5"/>
    <mergeCell ref="I4:I5"/>
    <mergeCell ref="H4:H5"/>
    <mergeCell ref="A40:B40"/>
    <mergeCell ref="A42:B42"/>
    <mergeCell ref="E4:E5"/>
    <mergeCell ref="F4:F5"/>
    <mergeCell ref="G4:G5"/>
    <mergeCell ref="A1:I1"/>
    <mergeCell ref="A2:I2"/>
    <mergeCell ref="A4:A5"/>
    <mergeCell ref="B4:B5"/>
    <mergeCell ref="C4:C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9" sqref="E9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4" width="16.8515625" style="0" customWidth="1"/>
    <col min="5" max="5" width="17.57421875" style="0" customWidth="1"/>
    <col min="6" max="6" width="14.57421875" style="0" customWidth="1"/>
    <col min="7" max="7" width="21.57421875" style="0" customWidth="1"/>
    <col min="8" max="8" width="17.421875" style="0" customWidth="1"/>
    <col min="9" max="9" width="16.851562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>
      <c r="A7" s="63" t="s">
        <v>20</v>
      </c>
      <c r="B7" s="64" t="s">
        <v>193</v>
      </c>
      <c r="C7" s="77">
        <f>C10</f>
        <v>1400</v>
      </c>
      <c r="D7" s="77">
        <f>D10</f>
        <v>1400</v>
      </c>
      <c r="E7" s="77">
        <f>E10</f>
        <v>1400</v>
      </c>
      <c r="F7" s="65">
        <f>E7/C7*100</f>
        <v>100</v>
      </c>
      <c r="G7" s="77"/>
      <c r="H7" s="77"/>
      <c r="I7" s="70"/>
    </row>
    <row r="8" spans="1:9" ht="13.5">
      <c r="A8" s="78"/>
      <c r="B8" s="52" t="s">
        <v>135</v>
      </c>
      <c r="C8" s="76"/>
      <c r="D8" s="76"/>
      <c r="E8" s="76"/>
      <c r="F8" s="103"/>
      <c r="G8" s="76"/>
      <c r="H8" s="76"/>
      <c r="I8" s="76"/>
    </row>
    <row r="9" spans="1:9" ht="252" customHeight="1">
      <c r="A9" s="22" t="s">
        <v>14</v>
      </c>
      <c r="B9" s="27" t="s">
        <v>136</v>
      </c>
      <c r="C9" s="18">
        <v>1400</v>
      </c>
      <c r="D9" s="18">
        <v>1400</v>
      </c>
      <c r="E9" s="18">
        <v>1400</v>
      </c>
      <c r="F9" s="94">
        <f>E9/C9*100</f>
        <v>100</v>
      </c>
      <c r="G9" s="27"/>
      <c r="H9" s="27" t="s">
        <v>324</v>
      </c>
      <c r="I9" s="27" t="s">
        <v>442</v>
      </c>
    </row>
    <row r="10" spans="1:9" ht="20.25" customHeight="1">
      <c r="A10" s="51"/>
      <c r="B10" s="52" t="s">
        <v>32</v>
      </c>
      <c r="C10" s="66">
        <f>SUM(C9)</f>
        <v>1400</v>
      </c>
      <c r="D10" s="66">
        <f>SUM(D9)</f>
        <v>1400</v>
      </c>
      <c r="E10" s="66">
        <f>SUM(E9)</f>
        <v>1400</v>
      </c>
      <c r="F10" s="103">
        <f>E10/C10*100</f>
        <v>100</v>
      </c>
      <c r="G10" s="66"/>
      <c r="H10" s="66"/>
      <c r="I10" s="66"/>
    </row>
    <row r="11" spans="1:9" ht="12.75">
      <c r="A11" s="34"/>
      <c r="B11" s="35"/>
      <c r="C11" s="36"/>
      <c r="D11" s="36"/>
      <c r="E11" s="36"/>
      <c r="F11" s="36"/>
      <c r="G11" s="36"/>
      <c r="H11" s="36"/>
      <c r="I11" s="37"/>
    </row>
    <row r="12" spans="1:9" ht="12.75">
      <c r="A12" s="38"/>
      <c r="B12" s="39"/>
      <c r="C12" s="36"/>
      <c r="D12" s="36"/>
      <c r="E12" s="36"/>
      <c r="F12" s="36"/>
      <c r="G12" s="36"/>
      <c r="H12" s="36"/>
      <c r="I12" s="37"/>
    </row>
    <row r="13" spans="1:9" ht="12.75">
      <c r="A13" s="198"/>
      <c r="B13" s="198"/>
      <c r="C13" s="5"/>
      <c r="D13" s="5"/>
      <c r="E13" s="5"/>
      <c r="F13" s="5"/>
      <c r="G13" s="5"/>
      <c r="H13" s="5"/>
      <c r="I13" s="4"/>
    </row>
    <row r="14" spans="1:9" ht="12.75">
      <c r="A14" s="197"/>
      <c r="B14" s="197"/>
      <c r="C14" s="5"/>
      <c r="D14" s="5"/>
      <c r="E14" s="29"/>
      <c r="F14" s="5"/>
      <c r="G14" s="5"/>
      <c r="H14" s="5"/>
      <c r="I14" s="4"/>
    </row>
    <row r="15" spans="1:9" ht="12.75">
      <c r="A15" s="28"/>
      <c r="B15" s="1"/>
      <c r="C15" s="5"/>
      <c r="D15" s="5"/>
      <c r="E15" s="5"/>
      <c r="F15" s="5"/>
      <c r="G15" s="5"/>
      <c r="H15" s="5"/>
      <c r="I15" s="4"/>
    </row>
    <row r="16" spans="1:9" ht="12.75">
      <c r="A16" s="197"/>
      <c r="B16" s="197"/>
      <c r="C16" s="30"/>
      <c r="D16" s="30"/>
      <c r="E16" s="29"/>
      <c r="F16" s="30"/>
      <c r="G16" s="30"/>
      <c r="H16" s="30"/>
      <c r="I16" s="30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</sheetData>
  <sheetProtection/>
  <mergeCells count="14">
    <mergeCell ref="A13:B13"/>
    <mergeCell ref="A14:B14"/>
    <mergeCell ref="A16:B16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="96" zoomScaleNormal="96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7" sqref="B7"/>
    </sheetView>
  </sheetViews>
  <sheetFormatPr defaultColWidth="9.140625" defaultRowHeight="12.75"/>
  <cols>
    <col min="1" max="1" width="6.00390625" style="0" customWidth="1"/>
    <col min="2" max="2" width="58.7109375" style="0" customWidth="1"/>
    <col min="3" max="4" width="16.8515625" style="0" customWidth="1"/>
    <col min="5" max="5" width="15.421875" style="0" customWidth="1"/>
    <col min="6" max="6" width="14.57421875" style="0" customWidth="1"/>
    <col min="7" max="7" width="21.57421875" style="0" customWidth="1"/>
    <col min="8" max="8" width="20.421875" style="0" customWidth="1"/>
    <col min="9" max="9" width="28.00390625" style="0" customWidth="1"/>
  </cols>
  <sheetData>
    <row r="1" spans="1:9" ht="12.7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50.25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0.5" customHeight="1" hidden="1">
      <c r="A6" s="53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33" customHeight="1">
      <c r="A7" s="53" t="s">
        <v>44</v>
      </c>
      <c r="B7" s="64" t="s">
        <v>54</v>
      </c>
      <c r="C7" s="77">
        <f>C8+C14</f>
        <v>45931.59999999999</v>
      </c>
      <c r="D7" s="77">
        <f>D8+D14</f>
        <v>45931.59999999999</v>
      </c>
      <c r="E7" s="77">
        <f>E8+E14</f>
        <v>45927.69999999999</v>
      </c>
      <c r="F7" s="65">
        <f aca="true" t="shared" si="0" ref="F7:F26">E7/C7*100</f>
        <v>99.99150911355144</v>
      </c>
      <c r="G7" s="77"/>
      <c r="H7" s="77"/>
      <c r="I7" s="70"/>
    </row>
    <row r="8" spans="1:9" ht="13.5">
      <c r="A8" s="79" t="s">
        <v>7</v>
      </c>
      <c r="B8" s="86" t="s">
        <v>12</v>
      </c>
      <c r="C8" s="80">
        <f>C13</f>
        <v>3664</v>
      </c>
      <c r="D8" s="80">
        <f>D13</f>
        <v>3664</v>
      </c>
      <c r="E8" s="80">
        <f>E13</f>
        <v>3663.1</v>
      </c>
      <c r="F8" s="104">
        <f t="shared" si="0"/>
        <v>99.9754366812227</v>
      </c>
      <c r="G8" s="80"/>
      <c r="H8" s="80"/>
      <c r="I8" s="80"/>
    </row>
    <row r="9" spans="1:9" ht="27">
      <c r="A9" s="51"/>
      <c r="B9" s="52" t="s">
        <v>55</v>
      </c>
      <c r="C9" s="81"/>
      <c r="D9" s="81"/>
      <c r="E9" s="81"/>
      <c r="F9" s="103"/>
      <c r="G9" s="81"/>
      <c r="H9" s="81"/>
      <c r="I9" s="53"/>
    </row>
    <row r="10" spans="1:9" ht="25.5">
      <c r="A10" s="54" t="s">
        <v>137</v>
      </c>
      <c r="B10" s="55" t="s">
        <v>56</v>
      </c>
      <c r="C10" s="18"/>
      <c r="D10" s="18"/>
      <c r="E10" s="18"/>
      <c r="F10" s="94"/>
      <c r="G10" s="18"/>
      <c r="H10" s="18"/>
      <c r="I10" s="12"/>
    </row>
    <row r="11" spans="1:9" ht="76.5">
      <c r="A11" s="54"/>
      <c r="B11" s="55" t="s">
        <v>57</v>
      </c>
      <c r="C11" s="18">
        <v>2464</v>
      </c>
      <c r="D11" s="18">
        <v>2464</v>
      </c>
      <c r="E11" s="18">
        <v>2463.5</v>
      </c>
      <c r="F11" s="94">
        <f t="shared" si="0"/>
        <v>99.97970779220779</v>
      </c>
      <c r="G11" s="120"/>
      <c r="H11" s="18" t="s">
        <v>0</v>
      </c>
      <c r="I11" s="120" t="s">
        <v>482</v>
      </c>
    </row>
    <row r="12" spans="1:9" ht="140.25">
      <c r="A12" s="54"/>
      <c r="B12" s="55" t="s">
        <v>58</v>
      </c>
      <c r="C12" s="56">
        <v>1200</v>
      </c>
      <c r="D12" s="56">
        <v>1200</v>
      </c>
      <c r="E12" s="56">
        <v>1199.6</v>
      </c>
      <c r="F12" s="94">
        <f t="shared" si="0"/>
        <v>99.96666666666665</v>
      </c>
      <c r="G12" s="120"/>
      <c r="H12" s="18" t="s">
        <v>1</v>
      </c>
      <c r="I12" s="120" t="s">
        <v>367</v>
      </c>
    </row>
    <row r="13" spans="1:9" ht="13.5">
      <c r="A13" s="51"/>
      <c r="B13" s="52" t="s">
        <v>32</v>
      </c>
      <c r="C13" s="66">
        <f>SUM(C11:C12)</f>
        <v>3664</v>
      </c>
      <c r="D13" s="66">
        <f>SUM(D11:D12)</f>
        <v>3664</v>
      </c>
      <c r="E13" s="66">
        <f>SUM(E11:E12)</f>
        <v>3663.1</v>
      </c>
      <c r="F13" s="69">
        <f t="shared" si="0"/>
        <v>99.9754366812227</v>
      </c>
      <c r="G13" s="66"/>
      <c r="H13" s="66"/>
      <c r="I13" s="53"/>
    </row>
    <row r="14" spans="1:9" ht="39" customHeight="1">
      <c r="A14" s="79" t="s">
        <v>18</v>
      </c>
      <c r="B14" s="86" t="s">
        <v>59</v>
      </c>
      <c r="C14" s="80">
        <f>C17+C26</f>
        <v>42267.59999999999</v>
      </c>
      <c r="D14" s="80">
        <f>D17+D26</f>
        <v>42267.59999999999</v>
      </c>
      <c r="E14" s="80">
        <f>E17+E26</f>
        <v>42264.59999999999</v>
      </c>
      <c r="F14" s="101">
        <f t="shared" si="0"/>
        <v>99.99290236493201</v>
      </c>
      <c r="G14" s="80"/>
      <c r="H14" s="80"/>
      <c r="I14" s="85"/>
    </row>
    <row r="15" spans="1:9" ht="24.75" customHeight="1">
      <c r="A15" s="51"/>
      <c r="B15" s="52" t="s">
        <v>60</v>
      </c>
      <c r="C15" s="81"/>
      <c r="D15" s="81"/>
      <c r="E15" s="81"/>
      <c r="F15" s="103"/>
      <c r="G15" s="81"/>
      <c r="H15" s="81"/>
      <c r="I15" s="53"/>
    </row>
    <row r="16" spans="1:9" ht="237.75" customHeight="1">
      <c r="A16" s="54" t="s">
        <v>61</v>
      </c>
      <c r="B16" s="127" t="s">
        <v>287</v>
      </c>
      <c r="C16" s="24">
        <v>2031.7</v>
      </c>
      <c r="D16" s="24">
        <v>2031.7</v>
      </c>
      <c r="E16" s="24">
        <v>2031.2</v>
      </c>
      <c r="F16" s="94">
        <f t="shared" si="0"/>
        <v>99.97539006743122</v>
      </c>
      <c r="G16" s="148"/>
      <c r="H16" s="148" t="s">
        <v>232</v>
      </c>
      <c r="I16" s="148" t="s">
        <v>320</v>
      </c>
    </row>
    <row r="17" spans="1:9" ht="18" customHeight="1">
      <c r="A17" s="53"/>
      <c r="B17" s="52" t="s">
        <v>32</v>
      </c>
      <c r="C17" s="76">
        <f>SUM(C16)</f>
        <v>2031.7</v>
      </c>
      <c r="D17" s="76">
        <f>SUM(D16)</f>
        <v>2031.7</v>
      </c>
      <c r="E17" s="76">
        <f>SUM(E16)</f>
        <v>2031.2</v>
      </c>
      <c r="F17" s="69">
        <f t="shared" si="0"/>
        <v>99.97539006743122</v>
      </c>
      <c r="G17" s="76"/>
      <c r="H17" s="76"/>
      <c r="I17" s="53"/>
    </row>
    <row r="18" spans="1:9" ht="13.5">
      <c r="A18" s="53"/>
      <c r="B18" s="52" t="s">
        <v>62</v>
      </c>
      <c r="C18" s="81"/>
      <c r="D18" s="81"/>
      <c r="E18" s="81"/>
      <c r="F18" s="103"/>
      <c r="G18" s="81"/>
      <c r="H18" s="81"/>
      <c r="I18" s="53"/>
    </row>
    <row r="19" spans="1:9" ht="27" customHeight="1">
      <c r="A19" s="54" t="s">
        <v>67</v>
      </c>
      <c r="B19" s="55" t="s">
        <v>63</v>
      </c>
      <c r="C19" s="24"/>
      <c r="D19" s="24"/>
      <c r="E19" s="24"/>
      <c r="F19" s="94"/>
      <c r="G19" s="24"/>
      <c r="H19" s="24"/>
      <c r="I19" s="12"/>
    </row>
    <row r="20" spans="1:9" ht="65.25" customHeight="1">
      <c r="A20" s="54" t="s">
        <v>68</v>
      </c>
      <c r="B20" s="127" t="s">
        <v>288</v>
      </c>
      <c r="C20" s="24"/>
      <c r="D20" s="24"/>
      <c r="E20" s="24"/>
      <c r="F20" s="94"/>
      <c r="G20" s="24"/>
      <c r="H20" s="24"/>
      <c r="I20" s="12"/>
    </row>
    <row r="21" spans="1:9" ht="45.75" customHeight="1">
      <c r="A21" s="54"/>
      <c r="B21" s="55" t="s">
        <v>64</v>
      </c>
      <c r="C21" s="24">
        <v>2576.2</v>
      </c>
      <c r="D21" s="24">
        <v>2576.2</v>
      </c>
      <c r="E21" s="24">
        <v>2576.1</v>
      </c>
      <c r="F21" s="94">
        <f t="shared" si="0"/>
        <v>99.9961183137955</v>
      </c>
      <c r="G21" s="123"/>
      <c r="H21" s="149" t="s">
        <v>348</v>
      </c>
      <c r="I21" s="123" t="s">
        <v>369</v>
      </c>
    </row>
    <row r="22" spans="1:9" ht="64.5" customHeight="1">
      <c r="A22" s="54"/>
      <c r="B22" s="127" t="s">
        <v>263</v>
      </c>
      <c r="C22" s="24">
        <v>35530.1</v>
      </c>
      <c r="D22" s="24">
        <v>35530.1</v>
      </c>
      <c r="E22" s="24">
        <v>35527.7</v>
      </c>
      <c r="F22" s="94">
        <f t="shared" si="0"/>
        <v>99.99324516395957</v>
      </c>
      <c r="G22" s="123"/>
      <c r="H22" s="149" t="s">
        <v>370</v>
      </c>
      <c r="I22" s="149" t="s">
        <v>349</v>
      </c>
    </row>
    <row r="23" spans="1:9" ht="100.5" customHeight="1">
      <c r="A23" s="54"/>
      <c r="B23" s="127" t="s">
        <v>289</v>
      </c>
      <c r="C23" s="24">
        <v>3750</v>
      </c>
      <c r="D23" s="24">
        <v>3750</v>
      </c>
      <c r="E23" s="24">
        <v>3747.7</v>
      </c>
      <c r="F23" s="94">
        <f t="shared" si="0"/>
        <v>99.93866666666666</v>
      </c>
      <c r="G23" s="149"/>
      <c r="H23" s="149" t="s">
        <v>373</v>
      </c>
      <c r="I23" s="149" t="s">
        <v>350</v>
      </c>
    </row>
    <row r="24" spans="1:9" ht="76.5">
      <c r="A24" s="54" t="s">
        <v>69</v>
      </c>
      <c r="B24" s="55" t="s">
        <v>65</v>
      </c>
      <c r="C24" s="24">
        <v>1100</v>
      </c>
      <c r="D24" s="24">
        <v>1100</v>
      </c>
      <c r="E24" s="24">
        <v>1100</v>
      </c>
      <c r="F24" s="94">
        <f t="shared" si="0"/>
        <v>100</v>
      </c>
      <c r="G24" s="149"/>
      <c r="H24" s="149" t="s">
        <v>239</v>
      </c>
      <c r="I24" s="149" t="s">
        <v>368</v>
      </c>
    </row>
    <row r="25" spans="1:9" ht="68.25" customHeight="1">
      <c r="A25" s="54" t="s">
        <v>25</v>
      </c>
      <c r="B25" s="55" t="s">
        <v>66</v>
      </c>
      <c r="C25" s="24">
        <v>1029.6</v>
      </c>
      <c r="D25" s="24">
        <v>1029.6</v>
      </c>
      <c r="E25" s="24">
        <v>1029.6</v>
      </c>
      <c r="F25" s="94">
        <f t="shared" si="0"/>
        <v>100</v>
      </c>
      <c r="G25" s="149"/>
      <c r="H25" s="149" t="s">
        <v>374</v>
      </c>
      <c r="I25" s="149" t="s">
        <v>351</v>
      </c>
    </row>
    <row r="26" spans="1:9" ht="13.5">
      <c r="A26" s="51"/>
      <c r="B26" s="52" t="s">
        <v>32</v>
      </c>
      <c r="C26" s="76">
        <f>C21+C22+C24+C25</f>
        <v>40235.899999999994</v>
      </c>
      <c r="D26" s="76">
        <f>D21+D22+D24+D25</f>
        <v>40235.899999999994</v>
      </c>
      <c r="E26" s="76">
        <f>E21+E22+E24+E25</f>
        <v>40233.399999999994</v>
      </c>
      <c r="F26" s="69">
        <f t="shared" si="0"/>
        <v>99.9937866432713</v>
      </c>
      <c r="G26" s="76"/>
      <c r="H26" s="76"/>
      <c r="I26" s="66"/>
    </row>
    <row r="27" spans="1:9" ht="12.75">
      <c r="A27" s="197"/>
      <c r="B27" s="197"/>
      <c r="C27" s="5"/>
      <c r="D27" s="5"/>
      <c r="E27" s="29"/>
      <c r="F27" s="5"/>
      <c r="G27" s="5"/>
      <c r="H27" s="5"/>
      <c r="I27" s="4"/>
    </row>
    <row r="28" spans="1:9" ht="12.75">
      <c r="A28" s="30"/>
      <c r="B28" s="164"/>
      <c r="C28" s="164"/>
      <c r="D28" s="164"/>
      <c r="E28" s="164"/>
      <c r="F28" s="164"/>
      <c r="G28" s="164"/>
      <c r="H28" s="164"/>
      <c r="I28" s="164"/>
    </row>
    <row r="29" spans="1:9" ht="12.75">
      <c r="A29" s="30"/>
      <c r="B29" s="164"/>
      <c r="C29" s="164"/>
      <c r="D29" s="164"/>
      <c r="E29" s="164"/>
      <c r="F29" s="164"/>
      <c r="G29" s="164"/>
      <c r="H29" s="164"/>
      <c r="I29" s="164"/>
    </row>
    <row r="30" spans="1:9" ht="12.75">
      <c r="A30" s="30"/>
      <c r="B30" s="164"/>
      <c r="C30" s="164"/>
      <c r="D30" s="164"/>
      <c r="E30" s="164"/>
      <c r="F30" s="164"/>
      <c r="G30" s="164"/>
      <c r="H30" s="164"/>
      <c r="I30" s="164"/>
    </row>
    <row r="31" spans="1:9" ht="12.75">
      <c r="A31" s="30"/>
      <c r="B31" s="164"/>
      <c r="C31" s="164"/>
      <c r="D31" s="164"/>
      <c r="E31" s="164"/>
      <c r="F31" s="164"/>
      <c r="G31" s="164"/>
      <c r="H31" s="164"/>
      <c r="I31" s="164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</sheetData>
  <sheetProtection/>
  <mergeCells count="12">
    <mergeCell ref="I4:I5"/>
    <mergeCell ref="H4:H5"/>
    <mergeCell ref="A27:B27"/>
    <mergeCell ref="E4:E5"/>
    <mergeCell ref="F4:F5"/>
    <mergeCell ref="G4:G5"/>
    <mergeCell ref="A1:I1"/>
    <mergeCell ref="A2:I2"/>
    <mergeCell ref="A4:A5"/>
    <mergeCell ref="B4:B5"/>
    <mergeCell ref="C4:C5"/>
    <mergeCell ref="D4:D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pane xSplit="3" ySplit="6" topLeftCell="D1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I1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4" width="16.8515625" style="0" customWidth="1"/>
    <col min="5" max="5" width="17.57421875" style="0" customWidth="1"/>
    <col min="6" max="6" width="14.57421875" style="0" customWidth="1"/>
    <col min="7" max="7" width="21.57421875" style="0" customWidth="1"/>
    <col min="8" max="8" width="17.421875" style="0" customWidth="1"/>
    <col min="9" max="9" width="19.28125" style="0" customWidth="1"/>
  </cols>
  <sheetData>
    <row r="1" spans="1:9" ht="12.75">
      <c r="A1" s="189"/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28">
        <v>9</v>
      </c>
    </row>
    <row r="7" spans="1:9" ht="25.5" hidden="1">
      <c r="A7" s="15"/>
      <c r="B7" s="16" t="s">
        <v>50</v>
      </c>
      <c r="C7" s="17"/>
      <c r="D7" s="17"/>
      <c r="E7" s="17"/>
      <c r="F7" s="65" t="e">
        <f aca="true" t="shared" si="0" ref="F7:F16">E7/C7*100</f>
        <v>#DIV/0!</v>
      </c>
      <c r="G7" s="17"/>
      <c r="H7" s="17"/>
      <c r="I7" s="129"/>
    </row>
    <row r="8" spans="1:9" ht="69" customHeight="1" hidden="1">
      <c r="A8" s="15" t="s">
        <v>37</v>
      </c>
      <c r="B8" s="31" t="s">
        <v>51</v>
      </c>
      <c r="C8" s="18">
        <v>0</v>
      </c>
      <c r="D8" s="18"/>
      <c r="E8" s="17"/>
      <c r="F8" s="65" t="e">
        <f t="shared" si="0"/>
        <v>#DIV/0!</v>
      </c>
      <c r="G8" s="17"/>
      <c r="H8" s="17"/>
      <c r="I8" s="129"/>
    </row>
    <row r="9" spans="1:9" ht="38.25" hidden="1">
      <c r="A9" s="15" t="s">
        <v>14</v>
      </c>
      <c r="B9" s="31" t="s">
        <v>52</v>
      </c>
      <c r="C9" s="18">
        <v>0</v>
      </c>
      <c r="D9" s="18"/>
      <c r="E9" s="17"/>
      <c r="F9" s="65" t="e">
        <f t="shared" si="0"/>
        <v>#DIV/0!</v>
      </c>
      <c r="G9" s="17"/>
      <c r="H9" s="17"/>
      <c r="I9" s="129"/>
    </row>
    <row r="10" spans="1:9" ht="12.75" hidden="1">
      <c r="A10" s="15"/>
      <c r="B10" s="16" t="s">
        <v>32</v>
      </c>
      <c r="C10" s="17">
        <f>C8+C9</f>
        <v>0</v>
      </c>
      <c r="D10" s="17"/>
      <c r="E10" s="17">
        <f>E8+E9</f>
        <v>0</v>
      </c>
      <c r="F10" s="65" t="e">
        <f t="shared" si="0"/>
        <v>#DIV/0!</v>
      </c>
      <c r="G10" s="17"/>
      <c r="H10" s="17"/>
      <c r="I10" s="129"/>
    </row>
    <row r="11" spans="1:9" ht="12.75">
      <c r="A11" s="63" t="s">
        <v>21</v>
      </c>
      <c r="B11" s="64" t="s">
        <v>70</v>
      </c>
      <c r="C11" s="77">
        <f>C19</f>
        <v>3181.7</v>
      </c>
      <c r="D11" s="77">
        <f>D19</f>
        <v>3181.7</v>
      </c>
      <c r="E11" s="77">
        <f>E19</f>
        <v>3061.6000000000004</v>
      </c>
      <c r="F11" s="65">
        <f t="shared" si="0"/>
        <v>96.22528836785368</v>
      </c>
      <c r="G11" s="77"/>
      <c r="H11" s="77"/>
      <c r="I11" s="130"/>
    </row>
    <row r="12" spans="1:9" ht="27">
      <c r="A12" s="51"/>
      <c r="B12" s="52" t="s">
        <v>71</v>
      </c>
      <c r="C12" s="81"/>
      <c r="D12" s="81"/>
      <c r="E12" s="81"/>
      <c r="F12" s="103"/>
      <c r="G12" s="81"/>
      <c r="H12" s="81"/>
      <c r="I12" s="131"/>
    </row>
    <row r="13" spans="1:9" ht="76.5">
      <c r="A13" s="19" t="s">
        <v>16</v>
      </c>
      <c r="B13" s="57" t="s">
        <v>138</v>
      </c>
      <c r="C13" s="24">
        <v>291</v>
      </c>
      <c r="D13" s="24">
        <v>291</v>
      </c>
      <c r="E13" s="24">
        <v>291</v>
      </c>
      <c r="F13" s="94">
        <f t="shared" si="0"/>
        <v>100</v>
      </c>
      <c r="G13" s="24"/>
      <c r="H13" s="123" t="s">
        <v>243</v>
      </c>
      <c r="I13" s="132" t="s">
        <v>483</v>
      </c>
    </row>
    <row r="14" spans="1:9" ht="147.75" customHeight="1">
      <c r="A14" s="19" t="s">
        <v>17</v>
      </c>
      <c r="B14" s="26" t="s">
        <v>290</v>
      </c>
      <c r="C14" s="24">
        <v>836</v>
      </c>
      <c r="D14" s="24">
        <v>836</v>
      </c>
      <c r="E14" s="24">
        <v>835.9</v>
      </c>
      <c r="F14" s="94">
        <f t="shared" si="0"/>
        <v>99.98803827751196</v>
      </c>
      <c r="G14" s="149" t="s">
        <v>387</v>
      </c>
      <c r="H14" s="123" t="s">
        <v>244</v>
      </c>
      <c r="I14" s="123" t="s">
        <v>345</v>
      </c>
    </row>
    <row r="15" spans="1:9" ht="165.75">
      <c r="A15" s="19" t="s">
        <v>46</v>
      </c>
      <c r="B15" s="26" t="s">
        <v>72</v>
      </c>
      <c r="C15" s="24">
        <v>104.7</v>
      </c>
      <c r="D15" s="24">
        <v>104.7</v>
      </c>
      <c r="E15" s="24">
        <v>104.7</v>
      </c>
      <c r="F15" s="94">
        <f t="shared" si="0"/>
        <v>100</v>
      </c>
      <c r="G15" s="24"/>
      <c r="H15" s="24" t="s">
        <v>259</v>
      </c>
      <c r="I15" s="48" t="s">
        <v>327</v>
      </c>
    </row>
    <row r="16" spans="1:9" ht="191.25">
      <c r="A16" s="19" t="s">
        <v>39</v>
      </c>
      <c r="B16" s="57" t="s">
        <v>73</v>
      </c>
      <c r="C16" s="24">
        <v>100</v>
      </c>
      <c r="D16" s="24">
        <v>100</v>
      </c>
      <c r="E16" s="24">
        <v>100</v>
      </c>
      <c r="F16" s="94">
        <f t="shared" si="0"/>
        <v>100</v>
      </c>
      <c r="G16" s="24"/>
      <c r="H16" s="24" t="s">
        <v>260</v>
      </c>
      <c r="I16" s="24" t="s">
        <v>295</v>
      </c>
    </row>
    <row r="17" spans="1:9" ht="187.5" customHeight="1">
      <c r="A17" s="19" t="s">
        <v>47</v>
      </c>
      <c r="B17" s="26" t="s">
        <v>291</v>
      </c>
      <c r="C17" s="24">
        <v>1000</v>
      </c>
      <c r="D17" s="24">
        <v>1000</v>
      </c>
      <c r="E17" s="24">
        <v>982</v>
      </c>
      <c r="F17" s="94">
        <f aca="true" t="shared" si="1" ref="F17:F22">E17/C17*100</f>
        <v>98.2</v>
      </c>
      <c r="G17" s="123"/>
      <c r="H17" s="123" t="s">
        <v>261</v>
      </c>
      <c r="I17" s="133" t="s">
        <v>375</v>
      </c>
    </row>
    <row r="18" spans="1:9" ht="167.25" customHeight="1">
      <c r="A18" s="19" t="s">
        <v>48</v>
      </c>
      <c r="B18" s="26" t="s">
        <v>292</v>
      </c>
      <c r="C18" s="24">
        <v>850</v>
      </c>
      <c r="D18" s="24">
        <v>850</v>
      </c>
      <c r="E18" s="24">
        <v>748</v>
      </c>
      <c r="F18" s="94">
        <f t="shared" si="1"/>
        <v>88</v>
      </c>
      <c r="G18" s="149"/>
      <c r="H18" s="149" t="s">
        <v>262</v>
      </c>
      <c r="I18" s="126" t="s">
        <v>451</v>
      </c>
    </row>
    <row r="19" spans="1:9" ht="13.5">
      <c r="A19" s="51"/>
      <c r="B19" s="52" t="s">
        <v>32</v>
      </c>
      <c r="C19" s="76">
        <f>SUM(C13:C18)</f>
        <v>3181.7</v>
      </c>
      <c r="D19" s="76">
        <f>SUM(D13:D18)</f>
        <v>3181.7</v>
      </c>
      <c r="E19" s="76">
        <f>SUM(E13:E18)</f>
        <v>3061.6000000000004</v>
      </c>
      <c r="F19" s="69">
        <f t="shared" si="1"/>
        <v>96.22528836785368</v>
      </c>
      <c r="G19" s="76"/>
      <c r="H19" s="76"/>
      <c r="I19" s="76"/>
    </row>
    <row r="20" spans="1:9" ht="0.75" customHeight="1">
      <c r="A20" s="19"/>
      <c r="B20" s="23" t="s">
        <v>74</v>
      </c>
      <c r="C20" s="24"/>
      <c r="D20" s="24"/>
      <c r="E20" s="24"/>
      <c r="F20" s="102" t="e">
        <f t="shared" si="1"/>
        <v>#DIV/0!</v>
      </c>
      <c r="G20" s="24"/>
      <c r="H20" s="24"/>
      <c r="I20" s="12"/>
    </row>
    <row r="21" spans="1:9" ht="12.75" hidden="1">
      <c r="A21" s="19"/>
      <c r="B21" s="33"/>
      <c r="C21" s="24"/>
      <c r="D21" s="24"/>
      <c r="E21" s="24"/>
      <c r="F21" s="102" t="e">
        <f t="shared" si="1"/>
        <v>#DIV/0!</v>
      </c>
      <c r="G21" s="24"/>
      <c r="H21" s="24"/>
      <c r="I21" s="12"/>
    </row>
    <row r="22" spans="1:9" ht="12.75" hidden="1">
      <c r="A22" s="19"/>
      <c r="B22" s="23" t="s">
        <v>32</v>
      </c>
      <c r="C22" s="32">
        <f>C21</f>
        <v>0</v>
      </c>
      <c r="D22" s="32"/>
      <c r="E22" s="24"/>
      <c r="F22" s="102" t="e">
        <f t="shared" si="1"/>
        <v>#DIV/0!</v>
      </c>
      <c r="G22" s="24"/>
      <c r="H22" s="24"/>
      <c r="I22" s="12"/>
    </row>
    <row r="23" spans="1:9" ht="12.75">
      <c r="A23" s="34"/>
      <c r="B23" s="35"/>
      <c r="C23" s="36"/>
      <c r="D23" s="36"/>
      <c r="E23" s="36"/>
      <c r="F23" s="36"/>
      <c r="G23" s="36"/>
      <c r="H23" s="36"/>
      <c r="I23" s="37"/>
    </row>
    <row r="24" spans="1:9" ht="12.75">
      <c r="A24" s="38"/>
      <c r="B24" s="39"/>
      <c r="C24" s="36"/>
      <c r="D24" s="36"/>
      <c r="E24" s="36"/>
      <c r="F24" s="36"/>
      <c r="G24" s="36"/>
      <c r="H24" s="36"/>
      <c r="I24" s="37"/>
    </row>
    <row r="25" spans="1:9" ht="12.75">
      <c r="A25" s="198"/>
      <c r="B25" s="198"/>
      <c r="C25" s="5"/>
      <c r="D25" s="5"/>
      <c r="E25" s="5"/>
      <c r="F25" s="5"/>
      <c r="G25" s="5"/>
      <c r="H25" s="5"/>
      <c r="I25" s="4"/>
    </row>
    <row r="26" spans="1:9" ht="12.75">
      <c r="A26" s="197"/>
      <c r="B26" s="197"/>
      <c r="C26" s="5"/>
      <c r="D26" s="5"/>
      <c r="E26" s="29"/>
      <c r="F26" s="5"/>
      <c r="G26" s="5"/>
      <c r="H26" s="5"/>
      <c r="I26" s="4"/>
    </row>
    <row r="27" spans="1:9" ht="12.75">
      <c r="A27" s="28"/>
      <c r="B27" s="1"/>
      <c r="C27" s="5"/>
      <c r="D27" s="5"/>
      <c r="E27" s="5"/>
      <c r="F27" s="5"/>
      <c r="G27" s="5"/>
      <c r="H27" s="5"/>
      <c r="I27" s="4"/>
    </row>
    <row r="28" spans="1:9" ht="12.75">
      <c r="A28" s="197"/>
      <c r="B28" s="197"/>
      <c r="C28" s="30"/>
      <c r="D28" s="30"/>
      <c r="E28" s="29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</sheetData>
  <sheetProtection/>
  <mergeCells count="14">
    <mergeCell ref="A25:B25"/>
    <mergeCell ref="A26:B26"/>
    <mergeCell ref="A28:B28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4" sqref="F14"/>
    </sheetView>
  </sheetViews>
  <sheetFormatPr defaultColWidth="9.140625" defaultRowHeight="12.75"/>
  <cols>
    <col min="1" max="1" width="6.00390625" style="0" customWidth="1"/>
    <col min="2" max="2" width="59.7109375" style="0" customWidth="1"/>
    <col min="3" max="3" width="10.421875" style="0" customWidth="1"/>
    <col min="4" max="4" width="8.7109375" style="0" customWidth="1"/>
    <col min="5" max="5" width="7.8515625" style="0" customWidth="1"/>
    <col min="6" max="6" width="9.28125" style="0" customWidth="1"/>
    <col min="7" max="7" width="26.57421875" style="0" customWidth="1"/>
    <col min="8" max="8" width="36.57421875" style="0" customWidth="1"/>
    <col min="9" max="9" width="27.710937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 hidden="1">
      <c r="A7" s="15"/>
      <c r="B7" s="16" t="s">
        <v>50</v>
      </c>
      <c r="C7" s="17"/>
      <c r="D7" s="17"/>
      <c r="E7" s="17"/>
      <c r="F7" s="65" t="e">
        <f>E7/C7*100</f>
        <v>#DIV/0!</v>
      </c>
      <c r="G7" s="17"/>
      <c r="H7" s="17"/>
      <c r="I7" s="12"/>
    </row>
    <row r="8" spans="1:9" ht="69" customHeight="1" hidden="1">
      <c r="A8" s="15" t="s">
        <v>37</v>
      </c>
      <c r="B8" s="31" t="s">
        <v>51</v>
      </c>
      <c r="C8" s="18">
        <v>0</v>
      </c>
      <c r="D8" s="18"/>
      <c r="E8" s="17"/>
      <c r="F8" s="65" t="e">
        <f>E8/C8*100</f>
        <v>#DIV/0!</v>
      </c>
      <c r="G8" s="17"/>
      <c r="H8" s="17"/>
      <c r="I8" s="12"/>
    </row>
    <row r="9" spans="1:9" ht="38.25" hidden="1">
      <c r="A9" s="15" t="s">
        <v>14</v>
      </c>
      <c r="B9" s="31" t="s">
        <v>52</v>
      </c>
      <c r="C9" s="18">
        <v>0</v>
      </c>
      <c r="D9" s="18"/>
      <c r="E9" s="17"/>
      <c r="F9" s="65" t="e">
        <f>E9/C9*100</f>
        <v>#DIV/0!</v>
      </c>
      <c r="G9" s="17"/>
      <c r="H9" s="17"/>
      <c r="I9" s="12"/>
    </row>
    <row r="10" spans="1:9" ht="12.75" hidden="1">
      <c r="A10" s="15"/>
      <c r="B10" s="16" t="s">
        <v>32</v>
      </c>
      <c r="C10" s="17">
        <f>C8+C9</f>
        <v>0</v>
      </c>
      <c r="D10" s="17"/>
      <c r="E10" s="17">
        <f>E8+E9</f>
        <v>0</v>
      </c>
      <c r="F10" s="65" t="e">
        <f>E10/C10*100</f>
        <v>#DIV/0!</v>
      </c>
      <c r="G10" s="17"/>
      <c r="H10" s="17"/>
      <c r="I10" s="12"/>
    </row>
    <row r="11" spans="1:9" ht="0.75" customHeight="1">
      <c r="A11" s="19"/>
      <c r="B11" s="23" t="s">
        <v>74</v>
      </c>
      <c r="C11" s="24"/>
      <c r="D11" s="24"/>
      <c r="E11" s="24"/>
      <c r="F11" s="102" t="e">
        <f aca="true" t="shared" si="0" ref="F11:F20">E11/C11*100</f>
        <v>#DIV/0!</v>
      </c>
      <c r="G11" s="24"/>
      <c r="H11" s="24"/>
      <c r="I11" s="12"/>
    </row>
    <row r="12" spans="1:9" ht="12.75" hidden="1">
      <c r="A12" s="19"/>
      <c r="B12" s="33"/>
      <c r="C12" s="24"/>
      <c r="D12" s="24"/>
      <c r="E12" s="24"/>
      <c r="F12" s="102" t="e">
        <f t="shared" si="0"/>
        <v>#DIV/0!</v>
      </c>
      <c r="G12" s="24"/>
      <c r="H12" s="24"/>
      <c r="I12" s="12"/>
    </row>
    <row r="13" spans="1:9" ht="12.75" hidden="1">
      <c r="A13" s="19"/>
      <c r="B13" s="23" t="s">
        <v>32</v>
      </c>
      <c r="C13" s="32">
        <f>C12</f>
        <v>0</v>
      </c>
      <c r="D13" s="32"/>
      <c r="E13" s="24"/>
      <c r="F13" s="102" t="e">
        <f t="shared" si="0"/>
        <v>#DIV/0!</v>
      </c>
      <c r="G13" s="24"/>
      <c r="H13" s="24"/>
      <c r="I13" s="12"/>
    </row>
    <row r="14" spans="1:9" ht="25.5">
      <c r="A14" s="63" t="s">
        <v>87</v>
      </c>
      <c r="B14" s="64" t="s">
        <v>75</v>
      </c>
      <c r="C14" s="77">
        <f>C20</f>
        <v>3777.3</v>
      </c>
      <c r="D14" s="77">
        <f>D20</f>
        <v>3777.3</v>
      </c>
      <c r="E14" s="77">
        <f>E20</f>
        <v>3390.5</v>
      </c>
      <c r="F14" s="65">
        <f t="shared" si="0"/>
        <v>89.75988139676488</v>
      </c>
      <c r="G14" s="77"/>
      <c r="H14" s="77"/>
      <c r="I14" s="84"/>
    </row>
    <row r="15" spans="1:9" ht="40.5">
      <c r="A15" s="51"/>
      <c r="B15" s="52" t="s">
        <v>76</v>
      </c>
      <c r="C15" s="81"/>
      <c r="D15" s="81"/>
      <c r="E15" s="81"/>
      <c r="F15" s="103"/>
      <c r="G15" s="81"/>
      <c r="H15" s="81"/>
      <c r="I15" s="53"/>
    </row>
    <row r="16" spans="1:9" ht="0.75" customHeight="1">
      <c r="A16" s="19"/>
      <c r="B16" s="25"/>
      <c r="C16" s="24"/>
      <c r="D16" s="24"/>
      <c r="E16" s="24"/>
      <c r="F16" s="94"/>
      <c r="G16" s="123"/>
      <c r="H16" s="24"/>
      <c r="I16" s="24"/>
    </row>
    <row r="17" spans="1:9" ht="180" customHeight="1">
      <c r="A17" s="19" t="s">
        <v>34</v>
      </c>
      <c r="B17" s="25" t="s">
        <v>329</v>
      </c>
      <c r="C17" s="14">
        <v>3208.8</v>
      </c>
      <c r="D17" s="14">
        <v>3208.8</v>
      </c>
      <c r="E17" s="14">
        <v>2822</v>
      </c>
      <c r="F17" s="94">
        <f t="shared" si="0"/>
        <v>87.94564946397406</v>
      </c>
      <c r="G17" s="121" t="s">
        <v>477</v>
      </c>
      <c r="H17" s="48" t="s">
        <v>234</v>
      </c>
      <c r="I17" s="121" t="s">
        <v>478</v>
      </c>
    </row>
    <row r="18" spans="1:9" ht="126" customHeight="1">
      <c r="A18" s="19" t="s">
        <v>35</v>
      </c>
      <c r="B18" s="25" t="s">
        <v>328</v>
      </c>
      <c r="C18" s="14">
        <v>450</v>
      </c>
      <c r="D18" s="14">
        <v>450</v>
      </c>
      <c r="E18" s="14">
        <v>450</v>
      </c>
      <c r="F18" s="94">
        <f t="shared" si="0"/>
        <v>100</v>
      </c>
      <c r="G18" s="24" t="s">
        <v>470</v>
      </c>
      <c r="H18" s="24" t="s">
        <v>235</v>
      </c>
      <c r="I18" s="48" t="s">
        <v>236</v>
      </c>
    </row>
    <row r="19" spans="1:9" ht="139.5" customHeight="1">
      <c r="A19" s="19" t="s">
        <v>36</v>
      </c>
      <c r="B19" s="25" t="s">
        <v>293</v>
      </c>
      <c r="C19" s="12">
        <v>118.5</v>
      </c>
      <c r="D19" s="12">
        <v>118.5</v>
      </c>
      <c r="E19" s="12">
        <v>118.5</v>
      </c>
      <c r="F19" s="94">
        <f t="shared" si="0"/>
        <v>100</v>
      </c>
      <c r="G19" s="48" t="s">
        <v>459</v>
      </c>
      <c r="H19" s="48" t="s">
        <v>237</v>
      </c>
      <c r="I19" s="142" t="s">
        <v>445</v>
      </c>
    </row>
    <row r="20" spans="1:9" ht="13.5" customHeight="1">
      <c r="A20" s="51"/>
      <c r="B20" s="52" t="s">
        <v>32</v>
      </c>
      <c r="C20" s="66">
        <f>SUM(C16:C19)</f>
        <v>3777.3</v>
      </c>
      <c r="D20" s="66">
        <f>SUM(D16:D19)</f>
        <v>3777.3</v>
      </c>
      <c r="E20" s="66">
        <f>SUM(E16:E19)</f>
        <v>3390.5</v>
      </c>
      <c r="F20" s="69">
        <f t="shared" si="0"/>
        <v>89.75988139676488</v>
      </c>
      <c r="G20" s="66"/>
      <c r="H20" s="66"/>
      <c r="I20" s="66"/>
    </row>
    <row r="21" spans="1:9" ht="12.75">
      <c r="A21" s="34"/>
      <c r="B21" s="35"/>
      <c r="C21" s="36"/>
      <c r="D21" s="36"/>
      <c r="E21" s="36"/>
      <c r="F21" s="36"/>
      <c r="G21" s="36"/>
      <c r="H21" s="36"/>
      <c r="I21" s="37"/>
    </row>
    <row r="22" spans="1:9" ht="12.75">
      <c r="A22" s="38"/>
      <c r="B22" s="39"/>
      <c r="C22" s="36"/>
      <c r="D22" s="36"/>
      <c r="E22" s="36"/>
      <c r="F22" s="36"/>
      <c r="G22" s="36"/>
      <c r="H22" s="36"/>
      <c r="I22" s="37"/>
    </row>
    <row r="23" spans="1:9" ht="12.75">
      <c r="A23" s="198"/>
      <c r="B23" s="198"/>
      <c r="C23" s="5"/>
      <c r="D23" s="5"/>
      <c r="E23" s="5"/>
      <c r="F23" s="5"/>
      <c r="G23" s="5"/>
      <c r="H23" s="5"/>
      <c r="I23" s="4"/>
    </row>
    <row r="24" spans="1:9" ht="12.75">
      <c r="A24" s="197"/>
      <c r="B24" s="197"/>
      <c r="C24" s="5"/>
      <c r="D24" s="5"/>
      <c r="E24" s="29"/>
      <c r="F24" s="5"/>
      <c r="G24" s="5"/>
      <c r="H24" s="5"/>
      <c r="I24" s="4"/>
    </row>
    <row r="25" spans="1:9" ht="12.75">
      <c r="A25" s="28"/>
      <c r="B25" s="1"/>
      <c r="C25" s="5"/>
      <c r="D25" s="5"/>
      <c r="E25" s="5"/>
      <c r="F25" s="5"/>
      <c r="G25" s="5"/>
      <c r="H25" s="5"/>
      <c r="I25" s="4"/>
    </row>
    <row r="26" spans="1:9" ht="12.75">
      <c r="A26" s="197"/>
      <c r="B26" s="197"/>
      <c r="C26" s="30"/>
      <c r="D26" s="30"/>
      <c r="E26" s="29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</sheetData>
  <sheetProtection/>
  <mergeCells count="14">
    <mergeCell ref="A23:B23"/>
    <mergeCell ref="A24:B24"/>
    <mergeCell ref="A26:B26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13" sqref="F13"/>
    </sheetView>
  </sheetViews>
  <sheetFormatPr defaultColWidth="9.140625" defaultRowHeight="12.75"/>
  <cols>
    <col min="1" max="1" width="6.00390625" style="0" customWidth="1"/>
    <col min="2" max="2" width="54.57421875" style="0" customWidth="1"/>
    <col min="3" max="3" width="10.8515625" style="0" customWidth="1"/>
    <col min="4" max="4" width="8.140625" style="0" customWidth="1"/>
    <col min="5" max="5" width="12.28125" style="0" customWidth="1"/>
    <col min="6" max="6" width="8.7109375" style="0" customWidth="1"/>
    <col min="7" max="7" width="11.421875" style="0" customWidth="1"/>
    <col min="8" max="8" width="13.8515625" style="0" customWidth="1"/>
    <col min="9" max="9" width="83.14062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 hidden="1">
      <c r="A7" s="15"/>
      <c r="B7" s="16" t="s">
        <v>50</v>
      </c>
      <c r="C7" s="17"/>
      <c r="D7" s="17"/>
      <c r="E7" s="17"/>
      <c r="F7" s="65" t="e">
        <f>E7/C7*100</f>
        <v>#DIV/0!</v>
      </c>
      <c r="G7" s="17"/>
      <c r="H7" s="17"/>
      <c r="I7" s="12"/>
    </row>
    <row r="8" spans="1:9" ht="69" customHeight="1" hidden="1">
      <c r="A8" s="15" t="s">
        <v>37</v>
      </c>
      <c r="B8" s="31" t="s">
        <v>51</v>
      </c>
      <c r="C8" s="18">
        <v>0</v>
      </c>
      <c r="D8" s="18"/>
      <c r="E8" s="17"/>
      <c r="F8" s="65" t="e">
        <f>E8/C8*100</f>
        <v>#DIV/0!</v>
      </c>
      <c r="G8" s="17"/>
      <c r="H8" s="17"/>
      <c r="I8" s="12"/>
    </row>
    <row r="9" spans="1:9" ht="51" hidden="1">
      <c r="A9" s="15" t="s">
        <v>14</v>
      </c>
      <c r="B9" s="31" t="s">
        <v>52</v>
      </c>
      <c r="C9" s="18">
        <v>0</v>
      </c>
      <c r="D9" s="18"/>
      <c r="E9" s="17"/>
      <c r="F9" s="65" t="e">
        <f>E9/C9*100</f>
        <v>#DIV/0!</v>
      </c>
      <c r="G9" s="17"/>
      <c r="H9" s="17"/>
      <c r="I9" s="12"/>
    </row>
    <row r="10" spans="1:9" ht="12.75" hidden="1">
      <c r="A10" s="15"/>
      <c r="B10" s="16" t="s">
        <v>32</v>
      </c>
      <c r="C10" s="17">
        <f>C8+C9</f>
        <v>0</v>
      </c>
      <c r="D10" s="17"/>
      <c r="E10" s="17">
        <f>E8+E9</f>
        <v>0</v>
      </c>
      <c r="F10" s="65" t="e">
        <f>E10/C10*100</f>
        <v>#DIV/0!</v>
      </c>
      <c r="G10" s="17"/>
      <c r="H10" s="17"/>
      <c r="I10" s="12"/>
    </row>
    <row r="11" spans="1:9" ht="27.75" customHeight="1">
      <c r="A11" s="82" t="s">
        <v>88</v>
      </c>
      <c r="B11" s="83" t="s">
        <v>77</v>
      </c>
      <c r="C11" s="70">
        <f>C29+C25+C22+C19</f>
        <v>20713.2</v>
      </c>
      <c r="D11" s="70">
        <f>D29+D25+D22+D19</f>
        <v>20713.2</v>
      </c>
      <c r="E11" s="70">
        <f>E29+E25+E22+E19</f>
        <v>19115.399999999998</v>
      </c>
      <c r="F11" s="65">
        <f aca="true" t="shared" si="0" ref="F11:F29">E11/C11*100</f>
        <v>92.28607844273216</v>
      </c>
      <c r="G11" s="70"/>
      <c r="H11" s="70"/>
      <c r="I11" s="70"/>
    </row>
    <row r="12" spans="1:9" ht="15.75" customHeight="1">
      <c r="A12" s="51"/>
      <c r="B12" s="52" t="s">
        <v>78</v>
      </c>
      <c r="C12" s="53"/>
      <c r="D12" s="53"/>
      <c r="E12" s="53"/>
      <c r="F12" s="103"/>
      <c r="G12" s="53"/>
      <c r="H12" s="53"/>
      <c r="I12" s="53"/>
    </row>
    <row r="13" spans="1:9" ht="130.5" customHeight="1">
      <c r="A13" s="19" t="s">
        <v>33</v>
      </c>
      <c r="B13" s="26" t="s">
        <v>284</v>
      </c>
      <c r="C13" s="12">
        <f>C14</f>
        <v>3063.2</v>
      </c>
      <c r="D13" s="12">
        <v>3063.2</v>
      </c>
      <c r="E13" s="12">
        <v>2829.3</v>
      </c>
      <c r="F13" s="94">
        <f t="shared" si="0"/>
        <v>92.36419430660749</v>
      </c>
      <c r="G13" s="144"/>
      <c r="H13" s="132" t="s">
        <v>469</v>
      </c>
      <c r="I13" s="144" t="s">
        <v>460</v>
      </c>
    </row>
    <row r="14" spans="1:9" ht="33" customHeight="1">
      <c r="A14" s="58"/>
      <c r="B14" s="59" t="s">
        <v>92</v>
      </c>
      <c r="C14" s="12">
        <v>3063.2</v>
      </c>
      <c r="D14" s="12">
        <v>3063.2</v>
      </c>
      <c r="E14" s="12">
        <v>2829.3</v>
      </c>
      <c r="F14" s="94">
        <f t="shared" si="0"/>
        <v>92.36419430660749</v>
      </c>
      <c r="G14" s="12"/>
      <c r="H14" s="12"/>
      <c r="I14" s="121"/>
    </row>
    <row r="15" spans="1:9" ht="11.25" customHeight="1" hidden="1">
      <c r="A15" s="19"/>
      <c r="B15" s="59" t="s">
        <v>139</v>
      </c>
      <c r="C15" s="12">
        <v>0</v>
      </c>
      <c r="D15" s="12"/>
      <c r="E15" s="12"/>
      <c r="F15" s="94" t="e">
        <f t="shared" si="0"/>
        <v>#DIV/0!</v>
      </c>
      <c r="G15" s="12"/>
      <c r="H15" s="12"/>
      <c r="I15" s="20"/>
    </row>
    <row r="16" spans="1:9" ht="18" customHeight="1" hidden="1">
      <c r="A16" s="60"/>
      <c r="B16" s="59" t="s">
        <v>79</v>
      </c>
      <c r="C16" s="12">
        <v>0</v>
      </c>
      <c r="D16" s="12"/>
      <c r="E16" s="12"/>
      <c r="F16" s="94" t="e">
        <f t="shared" si="0"/>
        <v>#DIV/0!</v>
      </c>
      <c r="G16" s="12"/>
      <c r="H16" s="12"/>
      <c r="I16" s="20"/>
    </row>
    <row r="17" spans="1:9" ht="76.5" customHeight="1">
      <c r="A17" s="19" t="s">
        <v>213</v>
      </c>
      <c r="B17" s="26" t="s">
        <v>330</v>
      </c>
      <c r="C17" s="12">
        <v>325</v>
      </c>
      <c r="D17" s="12">
        <v>325</v>
      </c>
      <c r="E17" s="12">
        <v>313.5</v>
      </c>
      <c r="F17" s="94">
        <f>E17/C17*100</f>
        <v>96.46153846153847</v>
      </c>
      <c r="G17" s="143"/>
      <c r="H17" s="12"/>
      <c r="I17" s="121" t="s">
        <v>438</v>
      </c>
    </row>
    <row r="18" spans="1:9" ht="131.25" customHeight="1">
      <c r="A18" s="19" t="s">
        <v>214</v>
      </c>
      <c r="B18" s="26" t="s">
        <v>215</v>
      </c>
      <c r="C18" s="12">
        <v>17000</v>
      </c>
      <c r="D18" s="12">
        <v>17000</v>
      </c>
      <c r="E18" s="12">
        <v>15672.3</v>
      </c>
      <c r="F18" s="94">
        <f>E18/C18*100</f>
        <v>92.19</v>
      </c>
      <c r="G18" s="143"/>
      <c r="H18" s="143" t="s">
        <v>452</v>
      </c>
      <c r="I18" s="141" t="s">
        <v>463</v>
      </c>
    </row>
    <row r="19" spans="1:9" ht="13.5">
      <c r="A19" s="51"/>
      <c r="B19" s="52" t="s">
        <v>32</v>
      </c>
      <c r="C19" s="66">
        <f>C18+C17+C13</f>
        <v>20388.2</v>
      </c>
      <c r="D19" s="66">
        <f>D18+D17+D13</f>
        <v>20388.2</v>
      </c>
      <c r="E19" s="66">
        <f>E18+E17+E13</f>
        <v>18815.1</v>
      </c>
      <c r="F19" s="66">
        <f>E19/C19*100</f>
        <v>92.28426246554379</v>
      </c>
      <c r="G19" s="66"/>
      <c r="H19" s="66"/>
      <c r="I19" s="66"/>
    </row>
    <row r="20" spans="1:9" ht="13.5">
      <c r="A20" s="51"/>
      <c r="B20" s="52" t="s">
        <v>217</v>
      </c>
      <c r="C20" s="66"/>
      <c r="D20" s="66"/>
      <c r="E20" s="66"/>
      <c r="F20" s="103"/>
      <c r="G20" s="66"/>
      <c r="H20" s="66"/>
      <c r="I20" s="66"/>
    </row>
    <row r="21" spans="1:9" ht="63.75">
      <c r="A21" s="19" t="s">
        <v>216</v>
      </c>
      <c r="B21" s="61" t="s">
        <v>218</v>
      </c>
      <c r="C21" s="43">
        <v>125</v>
      </c>
      <c r="D21" s="43">
        <v>125</v>
      </c>
      <c r="E21" s="43">
        <v>102</v>
      </c>
      <c r="F21" s="94">
        <f>E21/C21*100</f>
        <v>81.6</v>
      </c>
      <c r="G21" s="158"/>
      <c r="H21" s="158" t="s">
        <v>376</v>
      </c>
      <c r="I21" s="158" t="s">
        <v>464</v>
      </c>
    </row>
    <row r="22" spans="1:9" ht="13.5">
      <c r="A22" s="51"/>
      <c r="B22" s="52" t="s">
        <v>32</v>
      </c>
      <c r="C22" s="66">
        <f>SUM(C21)</f>
        <v>125</v>
      </c>
      <c r="D22" s="66">
        <f>SUM(D21)</f>
        <v>125</v>
      </c>
      <c r="E22" s="66">
        <f>SUM(E21)</f>
        <v>102</v>
      </c>
      <c r="F22" s="103">
        <f t="shared" si="0"/>
        <v>81.6</v>
      </c>
      <c r="G22" s="66"/>
      <c r="H22" s="66"/>
      <c r="I22" s="66"/>
    </row>
    <row r="23" spans="1:9" ht="26.25" customHeight="1">
      <c r="A23" s="51"/>
      <c r="B23" s="52" t="s">
        <v>80</v>
      </c>
      <c r="C23" s="76"/>
      <c r="D23" s="76"/>
      <c r="E23" s="76"/>
      <c r="F23" s="103"/>
      <c r="G23" s="76"/>
      <c r="H23" s="76"/>
      <c r="I23" s="53"/>
    </row>
    <row r="24" spans="1:9" ht="118.5" customHeight="1">
      <c r="A24" s="19" t="s">
        <v>81</v>
      </c>
      <c r="B24" s="141" t="s">
        <v>89</v>
      </c>
      <c r="C24" s="12">
        <v>200</v>
      </c>
      <c r="D24" s="12">
        <v>200</v>
      </c>
      <c r="E24" s="12">
        <v>198.3</v>
      </c>
      <c r="F24" s="94">
        <f t="shared" si="0"/>
        <v>99.15</v>
      </c>
      <c r="G24" s="143"/>
      <c r="H24" s="143" t="s">
        <v>233</v>
      </c>
      <c r="I24" s="144" t="s">
        <v>406</v>
      </c>
    </row>
    <row r="25" spans="1:9" ht="13.5" customHeight="1">
      <c r="A25" s="51"/>
      <c r="B25" s="52" t="s">
        <v>32</v>
      </c>
      <c r="C25" s="66">
        <f>SUM(C24)</f>
        <v>200</v>
      </c>
      <c r="D25" s="66">
        <f>SUM(D24)</f>
        <v>200</v>
      </c>
      <c r="E25" s="66">
        <f>SUM(E24)</f>
        <v>198.3</v>
      </c>
      <c r="F25" s="69">
        <f t="shared" si="0"/>
        <v>99.15</v>
      </c>
      <c r="G25" s="66"/>
      <c r="H25" s="66"/>
      <c r="I25" s="66"/>
    </row>
    <row r="26" spans="1:9" ht="15" customHeight="1" hidden="1">
      <c r="A26" s="51"/>
      <c r="B26" s="52" t="s">
        <v>140</v>
      </c>
      <c r="C26" s="53"/>
      <c r="D26" s="53"/>
      <c r="E26" s="53"/>
      <c r="F26" s="103"/>
      <c r="G26" s="53"/>
      <c r="H26" s="53"/>
      <c r="I26" s="53"/>
    </row>
    <row r="27" spans="1:9" ht="30" customHeight="1" hidden="1">
      <c r="A27" s="19" t="s">
        <v>141</v>
      </c>
      <c r="B27" s="141" t="s">
        <v>142</v>
      </c>
      <c r="C27" s="12">
        <v>0</v>
      </c>
      <c r="D27" s="12">
        <v>0</v>
      </c>
      <c r="E27" s="12">
        <v>0</v>
      </c>
      <c r="F27" s="94" t="e">
        <f t="shared" si="0"/>
        <v>#DIV/0!</v>
      </c>
      <c r="G27" s="143"/>
      <c r="H27" s="143"/>
      <c r="I27" s="132"/>
    </row>
    <row r="28" spans="1:9" ht="17.25" customHeight="1" hidden="1">
      <c r="A28" s="19" t="s">
        <v>90</v>
      </c>
      <c r="B28" s="141" t="s">
        <v>143</v>
      </c>
      <c r="C28" s="12">
        <v>0</v>
      </c>
      <c r="D28" s="12">
        <v>0</v>
      </c>
      <c r="E28" s="12">
        <v>0</v>
      </c>
      <c r="F28" s="94" t="e">
        <f t="shared" si="0"/>
        <v>#DIV/0!</v>
      </c>
      <c r="G28" s="143"/>
      <c r="H28" s="143"/>
      <c r="I28" s="132"/>
    </row>
    <row r="29" spans="1:9" ht="20.25" customHeight="1" hidden="1">
      <c r="A29" s="51"/>
      <c r="B29" s="52" t="s">
        <v>32</v>
      </c>
      <c r="C29" s="66">
        <f>SUM(C27:C28)</f>
        <v>0</v>
      </c>
      <c r="D29" s="66">
        <f>SUM(D27:D28)</f>
        <v>0</v>
      </c>
      <c r="E29" s="66">
        <f>SUM(E27:E28)</f>
        <v>0</v>
      </c>
      <c r="F29" s="69" t="e">
        <f t="shared" si="0"/>
        <v>#DIV/0!</v>
      </c>
      <c r="G29" s="66"/>
      <c r="H29" s="66"/>
      <c r="I29" s="66"/>
    </row>
    <row r="30" spans="1:9" ht="12.75">
      <c r="A30" s="34"/>
      <c r="B30" s="35"/>
      <c r="C30" s="36"/>
      <c r="D30" s="36"/>
      <c r="E30" s="36"/>
      <c r="F30" s="36"/>
      <c r="G30" s="36"/>
      <c r="H30" s="36"/>
      <c r="I30" s="37"/>
    </row>
    <row r="31" spans="1:9" ht="12.75">
      <c r="A31" s="38"/>
      <c r="B31" s="39"/>
      <c r="C31" s="36"/>
      <c r="D31" s="36"/>
      <c r="E31" s="36"/>
      <c r="F31" s="36"/>
      <c r="G31" s="36"/>
      <c r="H31" s="36"/>
      <c r="I31" s="37"/>
    </row>
    <row r="32" spans="1:9" ht="12.75">
      <c r="A32" s="198"/>
      <c r="B32" s="198"/>
      <c r="C32" s="5"/>
      <c r="D32" s="5"/>
      <c r="E32" s="5"/>
      <c r="F32" s="5"/>
      <c r="G32" s="5"/>
      <c r="H32" s="5"/>
      <c r="I32" s="4"/>
    </row>
    <row r="33" spans="1:9" ht="12.75">
      <c r="A33" s="197"/>
      <c r="B33" s="197"/>
      <c r="C33" s="5"/>
      <c r="D33" s="5"/>
      <c r="E33" s="29"/>
      <c r="F33" s="5"/>
      <c r="G33" s="5"/>
      <c r="H33" s="5"/>
      <c r="I33" s="4"/>
    </row>
    <row r="34" spans="1:9" ht="12.75">
      <c r="A34" s="28"/>
      <c r="B34" s="1"/>
      <c r="C34" s="5"/>
      <c r="D34" s="5"/>
      <c r="E34" s="5"/>
      <c r="F34" s="5"/>
      <c r="G34" s="5"/>
      <c r="H34" s="5"/>
      <c r="I34" s="4"/>
    </row>
    <row r="35" spans="1:9" ht="12.75">
      <c r="A35" s="197"/>
      <c r="B35" s="197"/>
      <c r="C35" s="30"/>
      <c r="D35" s="30"/>
      <c r="E35" s="29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</sheetData>
  <sheetProtection/>
  <mergeCells count="14">
    <mergeCell ref="A32:B32"/>
    <mergeCell ref="A33:B33"/>
    <mergeCell ref="A35:B35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I10" sqref="I10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4" width="16.8515625" style="0" customWidth="1"/>
    <col min="5" max="5" width="17.57421875" style="0" customWidth="1"/>
    <col min="6" max="6" width="14.57421875" style="0" customWidth="1"/>
    <col min="7" max="7" width="21.57421875" style="0" customWidth="1"/>
    <col min="8" max="8" width="17.421875" style="0" customWidth="1"/>
    <col min="9" max="9" width="16.851562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>
      <c r="A7" s="63" t="s">
        <v>45</v>
      </c>
      <c r="B7" s="64" t="s">
        <v>82</v>
      </c>
      <c r="C7" s="70">
        <f>C11</f>
        <v>333</v>
      </c>
      <c r="D7" s="70">
        <f>D11</f>
        <v>333</v>
      </c>
      <c r="E7" s="70">
        <f>E11</f>
        <v>332.5</v>
      </c>
      <c r="F7" s="65">
        <f>E7/C7*100</f>
        <v>99.84984984984985</v>
      </c>
      <c r="G7" s="70"/>
      <c r="H7" s="70"/>
      <c r="I7" s="70"/>
    </row>
    <row r="8" spans="1:9" ht="18" customHeight="1">
      <c r="A8" s="51"/>
      <c r="B8" s="52" t="s">
        <v>83</v>
      </c>
      <c r="C8" s="53"/>
      <c r="D8" s="53"/>
      <c r="E8" s="53"/>
      <c r="F8" s="103"/>
      <c r="G8" s="53"/>
      <c r="H8" s="53"/>
      <c r="I8" s="53"/>
    </row>
    <row r="9" spans="1:9" ht="71.25" customHeight="1">
      <c r="A9" s="13" t="s">
        <v>144</v>
      </c>
      <c r="B9" s="21" t="s">
        <v>145</v>
      </c>
      <c r="C9" s="12">
        <v>200</v>
      </c>
      <c r="D9" s="12">
        <v>200</v>
      </c>
      <c r="E9" s="12">
        <v>199.5</v>
      </c>
      <c r="F9" s="94">
        <f>E9/C9*100</f>
        <v>99.75</v>
      </c>
      <c r="G9" s="173"/>
      <c r="H9" s="18" t="s">
        <v>248</v>
      </c>
      <c r="I9" s="12">
        <v>0</v>
      </c>
    </row>
    <row r="10" spans="1:9" ht="99.75" customHeight="1">
      <c r="A10" s="13" t="s">
        <v>146</v>
      </c>
      <c r="B10" s="21" t="s">
        <v>147</v>
      </c>
      <c r="C10" s="62">
        <v>133</v>
      </c>
      <c r="D10" s="62">
        <v>133</v>
      </c>
      <c r="E10" s="62">
        <v>133</v>
      </c>
      <c r="F10" s="94">
        <f>E10/C10*100</f>
        <v>100</v>
      </c>
      <c r="G10" s="173"/>
      <c r="H10" s="62" t="s">
        <v>264</v>
      </c>
      <c r="I10" s="18">
        <v>0</v>
      </c>
    </row>
    <row r="11" spans="1:9" ht="13.5">
      <c r="A11" s="51"/>
      <c r="B11" s="52" t="s">
        <v>32</v>
      </c>
      <c r="C11" s="66">
        <f>SUM(C9:C10)</f>
        <v>333</v>
      </c>
      <c r="D11" s="66">
        <f>SUM(D9:D10)</f>
        <v>333</v>
      </c>
      <c r="E11" s="66">
        <f>SUM(E9:E10)</f>
        <v>332.5</v>
      </c>
      <c r="F11" s="69">
        <f>E11/C11*100</f>
        <v>99.84984984984985</v>
      </c>
      <c r="G11" s="66"/>
      <c r="H11" s="66"/>
      <c r="I11" s="66"/>
    </row>
    <row r="12" spans="1:9" ht="12.75">
      <c r="A12" s="34"/>
      <c r="B12" s="35"/>
      <c r="C12" s="36"/>
      <c r="D12" s="36"/>
      <c r="E12" s="36"/>
      <c r="F12" s="36"/>
      <c r="G12" s="36"/>
      <c r="H12" s="36"/>
      <c r="I12" s="37"/>
    </row>
    <row r="13" spans="1:9" ht="12.75">
      <c r="A13" s="38"/>
      <c r="B13" s="39"/>
      <c r="C13" s="36"/>
      <c r="D13" s="36"/>
      <c r="E13" s="36"/>
      <c r="F13" s="36"/>
      <c r="G13" s="36"/>
      <c r="H13" s="36"/>
      <c r="I13" s="37"/>
    </row>
    <row r="14" spans="1:9" ht="12.75">
      <c r="A14" s="198"/>
      <c r="B14" s="198"/>
      <c r="C14" s="5"/>
      <c r="D14" s="5"/>
      <c r="E14" s="5"/>
      <c r="F14" s="5"/>
      <c r="G14" s="5"/>
      <c r="H14" s="5"/>
      <c r="I14" s="4"/>
    </row>
    <row r="15" spans="1:9" ht="12.75">
      <c r="A15" s="197"/>
      <c r="B15" s="197"/>
      <c r="C15" s="5"/>
      <c r="D15" s="5"/>
      <c r="E15" s="29"/>
      <c r="F15" s="5"/>
      <c r="G15" s="5"/>
      <c r="H15" s="5"/>
      <c r="I15" s="4"/>
    </row>
    <row r="16" spans="1:9" ht="12.75">
      <c r="A16" s="28"/>
      <c r="B16" s="1"/>
      <c r="C16" s="5"/>
      <c r="D16" s="5"/>
      <c r="E16" s="5"/>
      <c r="F16" s="5"/>
      <c r="G16" s="5"/>
      <c r="H16" s="5"/>
      <c r="I16" s="4"/>
    </row>
    <row r="17" spans="1:9" ht="12.75">
      <c r="A17" s="197"/>
      <c r="B17" s="197"/>
      <c r="C17" s="30"/>
      <c r="D17" s="30"/>
      <c r="E17" s="29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</sheetData>
  <sheetProtection/>
  <mergeCells count="14">
    <mergeCell ref="A14:B14"/>
    <mergeCell ref="A15:B15"/>
    <mergeCell ref="A17:B17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9" sqref="E9"/>
    </sheetView>
  </sheetViews>
  <sheetFormatPr defaultColWidth="9.140625" defaultRowHeight="12.75"/>
  <cols>
    <col min="1" max="1" width="6.00390625" style="0" customWidth="1"/>
    <col min="2" max="2" width="65.140625" style="0" customWidth="1"/>
    <col min="3" max="4" width="16.8515625" style="0" customWidth="1"/>
    <col min="5" max="5" width="17.57421875" style="0" customWidth="1"/>
    <col min="6" max="6" width="14.57421875" style="0" customWidth="1"/>
    <col min="7" max="8" width="17.421875" style="0" customWidth="1"/>
    <col min="9" max="9" width="22.00390625" style="0" customWidth="1"/>
  </cols>
  <sheetData>
    <row r="1" spans="1:9" ht="12.75">
      <c r="A1" s="189" t="s">
        <v>221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471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6"/>
      <c r="B3" s="4"/>
      <c r="C3" s="5"/>
      <c r="D3" s="5"/>
      <c r="E3" s="5"/>
      <c r="F3" s="5"/>
      <c r="G3" s="5"/>
      <c r="H3" s="5"/>
      <c r="I3" s="4" t="s">
        <v>24</v>
      </c>
    </row>
    <row r="4" spans="1:9" ht="12.75" customHeight="1">
      <c r="A4" s="191" t="s">
        <v>29</v>
      </c>
      <c r="B4" s="187" t="s">
        <v>222</v>
      </c>
      <c r="C4" s="193" t="s">
        <v>223</v>
      </c>
      <c r="D4" s="195" t="s">
        <v>224</v>
      </c>
      <c r="E4" s="187" t="s">
        <v>225</v>
      </c>
      <c r="F4" s="187" t="s">
        <v>229</v>
      </c>
      <c r="G4" s="187" t="s">
        <v>226</v>
      </c>
      <c r="H4" s="187" t="s">
        <v>227</v>
      </c>
      <c r="I4" s="187" t="s">
        <v>228</v>
      </c>
    </row>
    <row r="5" spans="1:9" ht="78" customHeight="1">
      <c r="A5" s="192"/>
      <c r="B5" s="188"/>
      <c r="C5" s="194"/>
      <c r="D5" s="196"/>
      <c r="E5" s="188"/>
      <c r="F5" s="188"/>
      <c r="G5" s="188"/>
      <c r="H5" s="188"/>
      <c r="I5" s="188"/>
    </row>
    <row r="6" spans="1:9" ht="17.25" customHeight="1">
      <c r="A6" s="9" t="s">
        <v>43</v>
      </c>
      <c r="B6" s="4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25.5">
      <c r="A7" s="63" t="s">
        <v>42</v>
      </c>
      <c r="B7" s="64" t="s">
        <v>84</v>
      </c>
      <c r="C7" s="70">
        <f>C10</f>
        <v>66.4</v>
      </c>
      <c r="D7" s="70">
        <f>D10</f>
        <v>66.4</v>
      </c>
      <c r="E7" s="70">
        <f>E10</f>
        <v>66.4</v>
      </c>
      <c r="F7" s="65">
        <f>E7/C7*100</f>
        <v>100</v>
      </c>
      <c r="G7" s="70"/>
      <c r="H7" s="70"/>
      <c r="I7" s="70"/>
    </row>
    <row r="8" spans="1:9" ht="27">
      <c r="A8" s="51"/>
      <c r="B8" s="52" t="s">
        <v>85</v>
      </c>
      <c r="C8" s="53"/>
      <c r="D8" s="53"/>
      <c r="E8" s="53"/>
      <c r="F8" s="103"/>
      <c r="G8" s="53"/>
      <c r="H8" s="53"/>
      <c r="I8" s="53"/>
    </row>
    <row r="9" spans="1:9" ht="140.25" customHeight="1">
      <c r="A9" s="13" t="s">
        <v>11</v>
      </c>
      <c r="B9" s="21" t="s">
        <v>86</v>
      </c>
      <c r="C9" s="12">
        <v>66.4</v>
      </c>
      <c r="D9" s="12">
        <v>66.4</v>
      </c>
      <c r="E9" s="12">
        <v>66.4</v>
      </c>
      <c r="F9" s="94">
        <f>E9/C9*100</f>
        <v>100</v>
      </c>
      <c r="G9" s="121"/>
      <c r="H9" s="48" t="s">
        <v>240</v>
      </c>
      <c r="I9" s="121" t="s">
        <v>377</v>
      </c>
    </row>
    <row r="10" spans="1:9" ht="13.5">
      <c r="A10" s="51"/>
      <c r="B10" s="52" t="s">
        <v>32</v>
      </c>
      <c r="C10" s="66">
        <f>SUM(C9:C9)</f>
        <v>66.4</v>
      </c>
      <c r="D10" s="66">
        <f>SUM(D9:D9)</f>
        <v>66.4</v>
      </c>
      <c r="E10" s="66">
        <f>SUM(E9:E9)</f>
        <v>66.4</v>
      </c>
      <c r="F10" s="69">
        <f>E10/C10*100</f>
        <v>100</v>
      </c>
      <c r="G10" s="66"/>
      <c r="H10" s="66"/>
      <c r="I10" s="66"/>
    </row>
    <row r="11" spans="1:9" ht="12.75">
      <c r="A11" s="34"/>
      <c r="B11" s="35"/>
      <c r="C11" s="36"/>
      <c r="D11" s="36"/>
      <c r="E11" s="36"/>
      <c r="F11" s="36"/>
      <c r="G11" s="36"/>
      <c r="H11" s="36"/>
      <c r="I11" s="37"/>
    </row>
    <row r="12" spans="1:9" ht="12.75">
      <c r="A12" s="38"/>
      <c r="B12" s="39"/>
      <c r="C12" s="36"/>
      <c r="D12" s="36"/>
      <c r="E12" s="36"/>
      <c r="F12" s="36"/>
      <c r="G12" s="36"/>
      <c r="H12" s="36"/>
      <c r="I12" s="37"/>
    </row>
    <row r="13" spans="1:9" ht="12.75">
      <c r="A13" s="198"/>
      <c r="B13" s="198"/>
      <c r="C13" s="5"/>
      <c r="D13" s="5"/>
      <c r="E13" s="5"/>
      <c r="F13" s="5"/>
      <c r="G13" s="5"/>
      <c r="H13" s="5"/>
      <c r="I13" s="4"/>
    </row>
    <row r="14" spans="1:9" ht="12.75">
      <c r="A14" s="197"/>
      <c r="B14" s="197"/>
      <c r="C14" s="5"/>
      <c r="D14" s="5"/>
      <c r="E14" s="29"/>
      <c r="F14" s="5"/>
      <c r="G14" s="5"/>
      <c r="H14" s="5"/>
      <c r="I14" s="4"/>
    </row>
    <row r="15" spans="1:9" ht="12.75">
      <c r="A15" s="28"/>
      <c r="B15" s="1"/>
      <c r="C15" s="5"/>
      <c r="D15" s="5"/>
      <c r="E15" s="5"/>
      <c r="F15" s="5"/>
      <c r="G15" s="5"/>
      <c r="H15" s="5"/>
      <c r="I15" s="4"/>
    </row>
    <row r="16" spans="1:9" ht="12.75">
      <c r="A16" s="197"/>
      <c r="B16" s="197"/>
      <c r="C16" s="30"/>
      <c r="D16" s="30"/>
      <c r="E16" s="29"/>
      <c r="F16" s="30"/>
      <c r="G16" s="30"/>
      <c r="H16" s="30"/>
      <c r="I16" s="30"/>
    </row>
    <row r="17" spans="1:9" ht="12.75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12.75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0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2.7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12.75">
      <c r="A36" s="30"/>
      <c r="B36" s="30"/>
      <c r="C36" s="30"/>
      <c r="D36" s="30"/>
      <c r="E36" s="30"/>
      <c r="F36" s="30"/>
      <c r="G36" s="30"/>
      <c r="H36" s="30"/>
      <c r="I36" s="30"/>
    </row>
    <row r="37" spans="1:9" ht="12.7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2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2.7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2.75">
      <c r="A42" s="30"/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>
      <c r="A44" s="30"/>
      <c r="B44" s="30"/>
      <c r="C44" s="30"/>
      <c r="D44" s="30"/>
      <c r="E44" s="30"/>
      <c r="F44" s="30"/>
      <c r="G44" s="30"/>
      <c r="H44" s="30"/>
      <c r="I44" s="30"/>
    </row>
    <row r="45" spans="1:9" ht="12.7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12.75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2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2.75">
      <c r="A48" s="30"/>
      <c r="B48" s="30"/>
      <c r="C48" s="30"/>
      <c r="D48" s="30"/>
      <c r="E48" s="30"/>
      <c r="F48" s="30"/>
      <c r="G48" s="30"/>
      <c r="H48" s="30"/>
      <c r="I48" s="30"/>
    </row>
    <row r="49" spans="1:9" ht="12.7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12.75">
      <c r="A50" s="30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</sheetData>
  <sheetProtection/>
  <mergeCells count="14">
    <mergeCell ref="A13:B13"/>
    <mergeCell ref="A14:B14"/>
    <mergeCell ref="A16:B16"/>
    <mergeCell ref="E4:E5"/>
    <mergeCell ref="F4:F5"/>
    <mergeCell ref="G4:G5"/>
    <mergeCell ref="A1:I1"/>
    <mergeCell ref="A2:I2"/>
    <mergeCell ref="A4:A5"/>
    <mergeCell ref="B4:B5"/>
    <mergeCell ref="C4:C5"/>
    <mergeCell ref="D4:D5"/>
    <mergeCell ref="I4:I5"/>
    <mergeCell ref="H4:H5"/>
  </mergeCells>
  <printOptions/>
  <pageMargins left="0.11811023622047245" right="0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room28</dc:creator>
  <cp:keywords/>
  <dc:description/>
  <cp:lastModifiedBy>lp.leonteva</cp:lastModifiedBy>
  <cp:lastPrinted>2013-01-14T13:20:57Z</cp:lastPrinted>
  <dcterms:created xsi:type="dcterms:W3CDTF">2005-12-13T08:50:29Z</dcterms:created>
  <dcterms:modified xsi:type="dcterms:W3CDTF">2013-01-14T13:21:01Z</dcterms:modified>
  <cp:category/>
  <cp:version/>
  <cp:contentType/>
  <cp:contentStatus/>
</cp:coreProperties>
</file>